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isco.frias\Desktop\Estados financiero 2020\"/>
    </mc:Choice>
  </mc:AlternateContent>
  <xr:revisionPtr revIDLastSave="0" documentId="13_ncr:1_{9D2954E6-90EF-4482-88E8-73F688894FC8}" xr6:coauthVersionLast="47" xr6:coauthVersionMax="47" xr10:uidLastSave="{00000000-0000-0000-0000-000000000000}"/>
  <bookViews>
    <workbookView xWindow="-120" yWindow="-120" windowWidth="20730" windowHeight="11160" xr2:uid="{1A8C56BA-5EA1-4DA0-AE99-58363F42573C}"/>
  </bookViews>
  <sheets>
    <sheet name=" CTA SEM-AECI " sheetId="1" r:id="rId1"/>
    <sheet name=" CTA OPERATIVA " sheetId="9" r:id="rId2"/>
    <sheet name="CTA FONDO REPONIBLE" sheetId="10" r:id="rId3"/>
    <sheet name="KOREA-SEM" sheetId="11" r:id="rId4"/>
    <sheet name="ESTADOMOV.BANCO" sheetId="2" r:id="rId5"/>
    <sheet name="ARQUEO CAJA DESPACHO" sheetId="15" r:id="rId6"/>
    <sheet name="ARQUEO CAJA VIATICOS" sheetId="16" r:id="rId7"/>
    <sheet name="ARQUEO CAJA SERV.GRALES" sheetId="17" r:id="rId8"/>
  </sheets>
  <externalReferences>
    <externalReference r:id="rId9"/>
  </externalReferences>
  <definedNames>
    <definedName name="_xlnm.Print_Area" localSheetId="1">' CTA OPERATIVA '!$A$1:$I$50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51" i="1" l="1"/>
  <c r="E349" i="1"/>
  <c r="E348" i="1"/>
  <c r="E347" i="1"/>
  <c r="E346" i="1"/>
  <c r="E345" i="1"/>
  <c r="E344" i="1"/>
  <c r="E343" i="1"/>
  <c r="D341" i="1"/>
  <c r="D352" i="1" s="1"/>
  <c r="E339" i="1"/>
  <c r="E338" i="1"/>
  <c r="E337" i="1"/>
  <c r="E336" i="1"/>
  <c r="E335" i="1"/>
  <c r="E334" i="1"/>
  <c r="E333" i="1"/>
  <c r="E332" i="1"/>
  <c r="D301" i="1"/>
  <c r="E299" i="1"/>
  <c r="E298" i="1"/>
  <c r="E297" i="1"/>
  <c r="E296" i="1"/>
  <c r="E295" i="1"/>
  <c r="E294" i="1"/>
  <c r="E293" i="1"/>
  <c r="D291" i="1"/>
  <c r="D302" i="1" s="1"/>
  <c r="E289" i="1"/>
  <c r="E288" i="1"/>
  <c r="E287" i="1"/>
  <c r="E286" i="1"/>
  <c r="E285" i="1"/>
  <c r="E284" i="1"/>
  <c r="E283" i="1"/>
  <c r="E282" i="1"/>
  <c r="D252" i="1"/>
  <c r="E250" i="1"/>
  <c r="E249" i="1"/>
  <c r="E248" i="1"/>
  <c r="E247" i="1"/>
  <c r="E246" i="1"/>
  <c r="E245" i="1"/>
  <c r="E244" i="1"/>
  <c r="D242" i="1"/>
  <c r="D253" i="1" s="1"/>
  <c r="E240" i="1"/>
  <c r="E239" i="1"/>
  <c r="E238" i="1"/>
  <c r="E237" i="1"/>
  <c r="E236" i="1"/>
  <c r="E235" i="1"/>
  <c r="E234" i="1"/>
  <c r="E233" i="1"/>
  <c r="B217" i="1"/>
  <c r="P211" i="1"/>
  <c r="P210" i="1"/>
  <c r="P209" i="1"/>
  <c r="P208" i="1"/>
  <c r="J200" i="1"/>
  <c r="H200" i="1"/>
  <c r="F200" i="1"/>
  <c r="H177" i="1"/>
  <c r="H182" i="1" s="1"/>
  <c r="H161" i="1"/>
  <c r="H168" i="1" s="1"/>
  <c r="H126" i="1"/>
  <c r="H131" i="1" s="1"/>
  <c r="H110" i="1"/>
  <c r="H117" i="1" s="1"/>
  <c r="H79" i="1"/>
  <c r="H83" i="1" s="1"/>
  <c r="H64" i="1"/>
  <c r="H71" i="1" s="1"/>
  <c r="D131" i="15"/>
  <c r="E129" i="15"/>
  <c r="E128" i="15"/>
  <c r="E127" i="15"/>
  <c r="E126" i="15"/>
  <c r="E125" i="15"/>
  <c r="E124" i="15"/>
  <c r="E123" i="15"/>
  <c r="E131" i="15" s="1"/>
  <c r="D121" i="15"/>
  <c r="D132" i="15" s="1"/>
  <c r="E119" i="15"/>
  <c r="E118" i="15"/>
  <c r="E117" i="15"/>
  <c r="E116" i="15"/>
  <c r="E115" i="15"/>
  <c r="E114" i="15"/>
  <c r="E113" i="15"/>
  <c r="E112" i="15"/>
  <c r="E121" i="15" s="1"/>
  <c r="D81" i="15"/>
  <c r="E79" i="15"/>
  <c r="E78" i="15"/>
  <c r="E77" i="15"/>
  <c r="E76" i="15"/>
  <c r="E75" i="15"/>
  <c r="E74" i="15"/>
  <c r="E73" i="15"/>
  <c r="E81" i="15" s="1"/>
  <c r="D71" i="15"/>
  <c r="D82" i="15" s="1"/>
  <c r="E69" i="15"/>
  <c r="E68" i="15"/>
  <c r="E67" i="15"/>
  <c r="E66" i="15"/>
  <c r="E65" i="15"/>
  <c r="E64" i="15"/>
  <c r="E63" i="15"/>
  <c r="E62" i="15"/>
  <c r="E71" i="15" s="1"/>
  <c r="E82" i="15" s="1"/>
  <c r="F86" i="15" s="1"/>
  <c r="F88" i="15" s="1"/>
  <c r="F89" i="15" s="1"/>
  <c r="D32" i="17"/>
  <c r="E30" i="17"/>
  <c r="E29" i="17"/>
  <c r="E28" i="17"/>
  <c r="E27" i="17"/>
  <c r="E26" i="17"/>
  <c r="E25" i="17"/>
  <c r="E24" i="17"/>
  <c r="D22" i="17"/>
  <c r="D33" i="17" s="1"/>
  <c r="E20" i="17"/>
  <c r="E19" i="17"/>
  <c r="E18" i="17"/>
  <c r="E17" i="17"/>
  <c r="E16" i="17"/>
  <c r="E15" i="17"/>
  <c r="E14" i="17"/>
  <c r="E13" i="17"/>
  <c r="D32" i="16"/>
  <c r="E30" i="16"/>
  <c r="E29" i="16"/>
  <c r="E28" i="16"/>
  <c r="E27" i="16"/>
  <c r="E26" i="16"/>
  <c r="E25" i="16"/>
  <c r="E24" i="16"/>
  <c r="D22" i="16"/>
  <c r="E20" i="16"/>
  <c r="E19" i="16"/>
  <c r="E18" i="16"/>
  <c r="E17" i="16"/>
  <c r="E16" i="16"/>
  <c r="E15" i="16"/>
  <c r="E14" i="16"/>
  <c r="E13" i="16"/>
  <c r="E22" i="16" s="1"/>
  <c r="D32" i="15"/>
  <c r="E30" i="15"/>
  <c r="E29" i="15"/>
  <c r="E28" i="15"/>
  <c r="E27" i="15"/>
  <c r="E26" i="15"/>
  <c r="E25" i="15"/>
  <c r="E24" i="15"/>
  <c r="E32" i="15" s="1"/>
  <c r="D22" i="15"/>
  <c r="D33" i="15" s="1"/>
  <c r="E20" i="15"/>
  <c r="E19" i="15"/>
  <c r="E18" i="15"/>
  <c r="E17" i="15"/>
  <c r="E16" i="15"/>
  <c r="E15" i="15"/>
  <c r="E14" i="15"/>
  <c r="E13" i="15"/>
  <c r="E22" i="15" s="1"/>
  <c r="E351" i="1" l="1"/>
  <c r="E242" i="1"/>
  <c r="E252" i="1"/>
  <c r="E291" i="1"/>
  <c r="E301" i="1"/>
  <c r="E341" i="1"/>
  <c r="P213" i="1"/>
  <c r="E132" i="15"/>
  <c r="F136" i="15" s="1"/>
  <c r="F138" i="15" s="1"/>
  <c r="F139" i="15" s="1"/>
  <c r="E32" i="16"/>
  <c r="D33" i="16"/>
  <c r="E32" i="17"/>
  <c r="E22" i="17"/>
  <c r="E33" i="17" s="1"/>
  <c r="F37" i="17" s="1"/>
  <c r="F39" i="17" s="1"/>
  <c r="F40" i="17" s="1"/>
  <c r="E33" i="16"/>
  <c r="F37" i="16" s="1"/>
  <c r="F39" i="16" s="1"/>
  <c r="F40" i="16" s="1"/>
  <c r="E33" i="15"/>
  <c r="F37" i="15" s="1"/>
  <c r="F39" i="15" s="1"/>
  <c r="F40" i="15" s="1"/>
  <c r="E352" i="1" l="1"/>
  <c r="F356" i="1" s="1"/>
  <c r="F358" i="1" s="1"/>
  <c r="F359" i="1" s="1"/>
  <c r="E302" i="1"/>
  <c r="F306" i="1" s="1"/>
  <c r="F308" i="1" s="1"/>
  <c r="F309" i="1" s="1"/>
  <c r="E253" i="1"/>
  <c r="F257" i="1" s="1"/>
  <c r="F259" i="1" s="1"/>
  <c r="F260" i="1" s="1"/>
  <c r="P20" i="2"/>
  <c r="P19" i="2"/>
  <c r="P18" i="2"/>
  <c r="P21" i="2"/>
  <c r="H37" i="11"/>
  <c r="H42" i="11" s="1"/>
  <c r="H21" i="11"/>
  <c r="H28" i="11" s="1"/>
  <c r="H37" i="10"/>
  <c r="H42" i="10" s="1"/>
  <c r="H21" i="10"/>
  <c r="H28" i="10" s="1"/>
  <c r="P32" i="2" l="1"/>
  <c r="H37" i="9"/>
  <c r="H42" i="9" s="1"/>
  <c r="H21" i="9"/>
  <c r="H28" i="9" s="1"/>
  <c r="B40" i="2" l="1"/>
  <c r="J10" i="2"/>
  <c r="H10" i="2"/>
  <c r="F10" i="2"/>
  <c r="H30" i="1" l="1"/>
  <c r="H35" i="1" s="1"/>
  <c r="H17" i="1"/>
  <c r="H22" i="1" s="1"/>
</calcChain>
</file>

<file path=xl/sharedStrings.xml><?xml version="1.0" encoding="utf-8"?>
<sst xmlns="http://schemas.openxmlformats.org/spreadsheetml/2006/main" count="778" uniqueCount="133">
  <si>
    <t>DIRECCION GENERAL DE CONTABILIDAD GUBENAMENTAL</t>
  </si>
  <si>
    <t xml:space="preserve">Institución: </t>
  </si>
  <si>
    <t>Codigo Institucional:</t>
  </si>
  <si>
    <t>Nombre de Cta.:</t>
  </si>
  <si>
    <t>Número Cta.:</t>
  </si>
  <si>
    <t>Banco:</t>
  </si>
  <si>
    <t>LIBRO</t>
  </si>
  <si>
    <t>BALANCE EN LIBRO</t>
  </si>
  <si>
    <t>MAS:</t>
  </si>
  <si>
    <t>Depositos del mes</t>
  </si>
  <si>
    <t>Notas de Crédito</t>
  </si>
  <si>
    <t>TOTAL DISPONIBLE</t>
  </si>
  <si>
    <t>MENOS:</t>
  </si>
  <si>
    <t>Cheques emitidos</t>
  </si>
  <si>
    <t>Notas de Débito</t>
  </si>
  <si>
    <t>Comisiones Bancarias</t>
  </si>
  <si>
    <t xml:space="preserve">TOTAL CONCILIADO </t>
  </si>
  <si>
    <t>BANCO</t>
  </si>
  <si>
    <t>BALANCE EN BANCO</t>
  </si>
  <si>
    <t>Depósitos en tránsito</t>
  </si>
  <si>
    <t xml:space="preserve">Cheques en tránsito </t>
  </si>
  <si>
    <t>DG-CB-02-02</t>
  </si>
  <si>
    <t>Gerente Financiero</t>
  </si>
  <si>
    <t>Preparado por</t>
  </si>
  <si>
    <t>Revisado por</t>
  </si>
  <si>
    <t>Autorizado por</t>
  </si>
  <si>
    <t>Aprobado por el Director General de DIGECOG</t>
  </si>
  <si>
    <t>Dirección General de Contabilidad Gubernamental</t>
  </si>
  <si>
    <t>Estado de Movimientos Bancarios</t>
  </si>
  <si>
    <t xml:space="preserve">   Periodo Desde</t>
  </si>
  <si>
    <t>Hasta</t>
  </si>
  <si>
    <t>Capítulo</t>
  </si>
  <si>
    <t>Sub-Capítulo</t>
  </si>
  <si>
    <t>DAF</t>
  </si>
  <si>
    <t xml:space="preserve">    UE</t>
  </si>
  <si>
    <t>Institución</t>
  </si>
  <si>
    <t>Responsable de Cuenta Bancaria</t>
  </si>
  <si>
    <t xml:space="preserve">Fondo </t>
  </si>
  <si>
    <t>Organismo Financiador</t>
  </si>
  <si>
    <t>Monto Moneda Original</t>
  </si>
  <si>
    <t>Tipo de Moneda</t>
  </si>
  <si>
    <t>No. Cuenta</t>
  </si>
  <si>
    <t>Denominación</t>
  </si>
  <si>
    <t>Tipo de Cuenta</t>
  </si>
  <si>
    <t>Banco</t>
  </si>
  <si>
    <t>Sucursal</t>
  </si>
  <si>
    <t>Incorporación al SIGEF</t>
  </si>
  <si>
    <t>Saldos (b)</t>
  </si>
  <si>
    <t>Saldo Final</t>
  </si>
  <si>
    <t>Si</t>
  </si>
  <si>
    <t>No</t>
  </si>
  <si>
    <t>Inicial</t>
  </si>
  <si>
    <t>Débito</t>
  </si>
  <si>
    <t>Crédito</t>
  </si>
  <si>
    <t xml:space="preserve">S/Libros </t>
  </si>
  <si>
    <t>Observaciones:</t>
  </si>
  <si>
    <t>Formulario de Arqueo de Cajas y Valores</t>
  </si>
  <si>
    <t>Identificación de la Caja:</t>
  </si>
  <si>
    <t>Billetes</t>
  </si>
  <si>
    <t>Cantidad</t>
  </si>
  <si>
    <t>Total</t>
  </si>
  <si>
    <t>Total en Billetes</t>
  </si>
  <si>
    <t>Monedas</t>
  </si>
  <si>
    <t>Total en Monedas</t>
  </si>
  <si>
    <t>Total en Billetes y Monedas</t>
  </si>
  <si>
    <t>RD$</t>
  </si>
  <si>
    <r>
      <t>Comprobantes Provisionales del</t>
    </r>
    <r>
      <rPr>
        <u/>
        <sz val="10"/>
        <rFont val="Arial"/>
        <family val="2"/>
      </rPr>
      <t xml:space="preserve"> ___ </t>
    </r>
    <r>
      <rPr>
        <b/>
        <sz val="10"/>
        <rFont val="Arial"/>
        <family val="2"/>
      </rPr>
      <t>al</t>
    </r>
    <r>
      <rPr>
        <u/>
        <sz val="10"/>
        <rFont val="Arial"/>
        <family val="2"/>
      </rPr>
      <t xml:space="preserve">______ </t>
    </r>
  </si>
  <si>
    <t>Total Efectivo y Comprobantes</t>
  </si>
  <si>
    <t>Monto Asignado</t>
  </si>
  <si>
    <t>Efectivo y Comprobantes</t>
  </si>
  <si>
    <t>Faltante y Sobrante</t>
  </si>
  <si>
    <r>
      <t xml:space="preserve">Observaciones: </t>
    </r>
    <r>
      <rPr>
        <sz val="12"/>
        <rFont val="Arial"/>
        <family val="2"/>
      </rPr>
      <t>Explique sobrante o faltante</t>
    </r>
  </si>
  <si>
    <t>Custodio</t>
  </si>
  <si>
    <t>Realizado por</t>
  </si>
  <si>
    <t>Aprobado por</t>
  </si>
  <si>
    <t>DG-INS-02-19</t>
  </si>
  <si>
    <t>0215</t>
  </si>
  <si>
    <t>MINISTERIO DE LA MUJER</t>
  </si>
  <si>
    <t>0001</t>
  </si>
  <si>
    <t>BANRESERVAS</t>
  </si>
  <si>
    <t>960-033772-8</t>
  </si>
  <si>
    <t xml:space="preserve">OPERATIVA </t>
  </si>
  <si>
    <t>240-015284-0</t>
  </si>
  <si>
    <t>010-249287-5</t>
  </si>
  <si>
    <t>FONDO REPONIBLE</t>
  </si>
  <si>
    <t>KOREA-MUJER Y SALUD</t>
  </si>
  <si>
    <t>0240-012102-2</t>
  </si>
  <si>
    <t>IVELISSE VARGAS S.</t>
  </si>
  <si>
    <t>CORRIENTE</t>
  </si>
  <si>
    <t>MMUJER-AECI</t>
  </si>
  <si>
    <t>KOREA , MUJER Y SALUD</t>
  </si>
  <si>
    <t>0240-015284-0</t>
  </si>
  <si>
    <t>CATOLICA</t>
  </si>
  <si>
    <t>CHURCHILL</t>
  </si>
  <si>
    <t>X</t>
  </si>
  <si>
    <t>CONTADORA</t>
  </si>
  <si>
    <r>
      <t>Conciliación Bancaria al</t>
    </r>
    <r>
      <rPr>
        <b/>
        <u/>
        <sz val="11"/>
        <rFont val="Times New Roman"/>
        <family val="1"/>
      </rPr>
      <t xml:space="preserve"> _31___</t>
    </r>
    <r>
      <rPr>
        <b/>
        <sz val="11"/>
        <rFont val="Times New Roman"/>
        <family val="1"/>
      </rPr>
      <t>_</t>
    </r>
    <r>
      <rPr>
        <b/>
        <u/>
        <sz val="11"/>
        <rFont val="Times New Roman"/>
        <family val="1"/>
      </rPr>
      <t xml:space="preserve"> de DICIEMBRE____</t>
    </r>
    <r>
      <rPr>
        <b/>
        <sz val="11"/>
        <rFont val="Times New Roman"/>
        <family val="1"/>
      </rPr>
      <t>_ del año 2020</t>
    </r>
  </si>
  <si>
    <t xml:space="preserve"> Ivelisse Vargas S.</t>
  </si>
  <si>
    <t xml:space="preserve"> Raisa  Robles N.</t>
  </si>
  <si>
    <t>Felix de Jesus Ramirez</t>
  </si>
  <si>
    <t>Contadora</t>
  </si>
  <si>
    <t>Enc. Contabilidad</t>
  </si>
  <si>
    <r>
      <t>Conciliación Bancaria al</t>
    </r>
    <r>
      <rPr>
        <b/>
        <u/>
        <sz val="11"/>
        <rFont val="Times New Roman"/>
        <family val="1"/>
      </rPr>
      <t xml:space="preserve"> _31___</t>
    </r>
    <r>
      <rPr>
        <b/>
        <sz val="11"/>
        <rFont val="Times New Roman"/>
        <family val="1"/>
      </rPr>
      <t>_ de Diciembre</t>
    </r>
    <r>
      <rPr>
        <b/>
        <u/>
        <sz val="11"/>
        <rFont val="Times New Roman"/>
        <family val="1"/>
      </rPr>
      <t>___</t>
    </r>
    <r>
      <rPr>
        <b/>
        <sz val="11"/>
        <rFont val="Times New Roman"/>
        <family val="1"/>
      </rPr>
      <t>_ del año 2020</t>
    </r>
  </si>
  <si>
    <r>
      <t>Conciliación Bancaria al</t>
    </r>
    <r>
      <rPr>
        <b/>
        <u/>
        <sz val="11"/>
        <rFont val="Times New Roman"/>
        <family val="1"/>
      </rPr>
      <t xml:space="preserve"> _31___</t>
    </r>
    <r>
      <rPr>
        <b/>
        <sz val="11"/>
        <rFont val="Times New Roman"/>
        <family val="1"/>
      </rPr>
      <t>_ de Diciembre</t>
    </r>
    <r>
      <rPr>
        <b/>
        <u/>
        <sz val="11"/>
        <rFont val="Times New Roman"/>
        <family val="1"/>
      </rPr>
      <t>____</t>
    </r>
    <r>
      <rPr>
        <b/>
        <sz val="11"/>
        <rFont val="Times New Roman"/>
        <family val="1"/>
      </rPr>
      <t>_ del año 2020</t>
    </r>
  </si>
  <si>
    <t>Raisa  Robles N.</t>
  </si>
  <si>
    <t>IVELISSE VARGAS</t>
  </si>
  <si>
    <t>MMUJER/AECID</t>
  </si>
  <si>
    <t>FELIX DE JESUS  RAMIREZ</t>
  </si>
  <si>
    <t>DIR.FINANCIERO</t>
  </si>
  <si>
    <t>ENC. CONTABILIDAD</t>
  </si>
  <si>
    <t>RAISA ROBLES N.</t>
  </si>
  <si>
    <t>31 de Diciembre 2020</t>
  </si>
  <si>
    <t>Capítulo:</t>
  </si>
  <si>
    <r>
      <t>Sub-Cap.</t>
    </r>
    <r>
      <rPr>
        <b/>
        <u/>
        <sz val="12"/>
        <rFont val="Arial"/>
        <family val="2"/>
      </rPr>
      <t xml:space="preserve"> </t>
    </r>
  </si>
  <si>
    <r>
      <t>DAF:</t>
    </r>
    <r>
      <rPr>
        <b/>
        <u/>
        <sz val="12"/>
        <rFont val="Arial"/>
        <family val="2"/>
      </rPr>
      <t>__</t>
    </r>
    <r>
      <rPr>
        <b/>
        <sz val="12"/>
        <rFont val="Arial"/>
        <family val="2"/>
      </rPr>
      <t>'01</t>
    </r>
  </si>
  <si>
    <t>UE:</t>
  </si>
  <si>
    <t>Nombre Institución  :</t>
  </si>
  <si>
    <t>DESPACHO MINISTRA</t>
  </si>
  <si>
    <r>
      <t xml:space="preserve">Tipo de Caja:   </t>
    </r>
    <r>
      <rPr>
        <sz val="12"/>
        <rFont val="Times New Roman"/>
        <family val="1"/>
      </rPr>
      <t xml:space="preserve">____ Caja General  </t>
    </r>
    <r>
      <rPr>
        <u/>
        <sz val="12"/>
        <rFont val="Times New Roman"/>
        <family val="1"/>
      </rPr>
      <t>_X_</t>
    </r>
    <r>
      <rPr>
        <sz val="12"/>
        <rFont val="Times New Roman"/>
        <family val="1"/>
      </rPr>
      <t>_ Caja Chica</t>
    </r>
  </si>
  <si>
    <r>
      <t>Comprobantes definitivos del Número del</t>
    </r>
    <r>
      <rPr>
        <u/>
        <sz val="10"/>
        <rFont val="Arial"/>
        <family val="2"/>
      </rPr>
      <t xml:space="preserve"> 1315__ </t>
    </r>
    <r>
      <rPr>
        <b/>
        <sz val="10"/>
        <rFont val="Arial"/>
        <family val="2"/>
      </rPr>
      <t>al</t>
    </r>
    <r>
      <rPr>
        <u/>
        <sz val="10"/>
        <rFont val="Arial"/>
        <family val="2"/>
      </rPr>
      <t>_1358___</t>
    </r>
  </si>
  <si>
    <r>
      <t>Cheque de Reposición No.    _____</t>
    </r>
    <r>
      <rPr>
        <b/>
        <sz val="10"/>
        <rFont val="Arial"/>
        <family val="2"/>
      </rPr>
      <t>_</t>
    </r>
  </si>
  <si>
    <t>Ivelisse Vargas S.</t>
  </si>
  <si>
    <t>Felix Ramirez</t>
  </si>
  <si>
    <r>
      <t>Siendo las</t>
    </r>
    <r>
      <rPr>
        <u/>
        <sz val="11"/>
        <rFont val="Times New Roman"/>
        <family val="1"/>
      </rPr>
      <t>__2:45 pm___</t>
    </r>
    <r>
      <rPr>
        <sz val="11"/>
        <rFont val="Times New Roman"/>
        <family val="1"/>
      </rPr>
      <t>__ procedimos a contar el efectivo y revisión de los comprobantes en caja en fecha ______en presencia de custodio de la misma ____________________________. Terminado el proceso hemos devuelto intacto los valores y documentos recibidos.</t>
    </r>
  </si>
  <si>
    <t>Ivon Rijo</t>
  </si>
  <si>
    <t>SERVICIOS GENERALES</t>
  </si>
  <si>
    <r>
      <t>Comprobantes definitivos del Número del</t>
    </r>
    <r>
      <rPr>
        <u/>
        <sz val="10"/>
        <rFont val="Arial"/>
        <family val="2"/>
      </rPr>
      <t xml:space="preserve"> 342__ </t>
    </r>
    <r>
      <rPr>
        <b/>
        <sz val="10"/>
        <rFont val="Arial"/>
        <family val="2"/>
      </rPr>
      <t>al</t>
    </r>
    <r>
      <rPr>
        <u/>
        <sz val="10"/>
        <rFont val="Arial"/>
        <family val="2"/>
      </rPr>
      <t>_368___</t>
    </r>
  </si>
  <si>
    <r>
      <t>Comprobantes Provisionales del</t>
    </r>
    <r>
      <rPr>
        <u/>
        <sz val="10"/>
        <rFont val="Arial"/>
        <family val="2"/>
      </rPr>
      <t xml:space="preserve"> _S/N__ </t>
    </r>
    <r>
      <rPr>
        <b/>
        <sz val="10"/>
        <rFont val="Arial"/>
        <family val="2"/>
      </rPr>
      <t>al</t>
    </r>
    <r>
      <rPr>
        <u/>
        <sz val="10"/>
        <rFont val="Arial"/>
        <family val="2"/>
      </rPr>
      <t xml:space="preserve">___S/N___ </t>
    </r>
  </si>
  <si>
    <t>Vitalia Herrera</t>
  </si>
  <si>
    <t>VIATICOS</t>
  </si>
  <si>
    <r>
      <t>Comprobantes definitivos del Número del</t>
    </r>
    <r>
      <rPr>
        <u/>
        <sz val="10"/>
        <rFont val="Arial"/>
        <family val="2"/>
      </rPr>
      <t xml:space="preserve"> 3070__ </t>
    </r>
    <r>
      <rPr>
        <b/>
        <sz val="10"/>
        <rFont val="Arial"/>
        <family val="2"/>
      </rPr>
      <t>al</t>
    </r>
    <r>
      <rPr>
        <u/>
        <sz val="10"/>
        <rFont val="Arial"/>
        <family val="2"/>
      </rPr>
      <t>_3109___</t>
    </r>
  </si>
  <si>
    <t>Silvestre Martinez</t>
  </si>
  <si>
    <r>
      <t>Siendo las</t>
    </r>
    <r>
      <rPr>
        <u/>
        <sz val="11"/>
        <rFont val="Times New Roman"/>
        <family val="1"/>
      </rPr>
      <t>__8:40 a.m___</t>
    </r>
    <r>
      <rPr>
        <sz val="11"/>
        <rFont val="Times New Roman"/>
        <family val="1"/>
      </rPr>
      <t xml:space="preserve">__ procedimos a contar el efectivo y revisión de los comprobantes en caja en fecha </t>
    </r>
    <r>
      <rPr>
        <u/>
        <sz val="11"/>
        <rFont val="Times New Roman"/>
        <family val="1"/>
      </rPr>
      <t>_31/12/2020___</t>
    </r>
    <r>
      <rPr>
        <sz val="11"/>
        <rFont val="Times New Roman"/>
        <family val="1"/>
      </rPr>
      <t xml:space="preserve">__en presencia de custodio de la misma </t>
    </r>
    <r>
      <rPr>
        <u/>
        <sz val="11"/>
        <rFont val="Times New Roman"/>
        <family val="1"/>
      </rPr>
      <t>____Silvestre Martinez</t>
    </r>
    <r>
      <rPr>
        <sz val="11"/>
        <rFont val="Times New Roman"/>
        <family val="1"/>
      </rPr>
      <t xml:space="preserve"> ________________________. Terminado el proceso hemos devuelto intacto los valores y documentos recibidos.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</si>
</sst>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d\-dd\-mmm\-yyyy"/>
    <numFmt numFmtId="165" formatCode="dd\-mmmm\-yyyy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i/>
      <sz val="12"/>
      <name val="Times New Roman"/>
      <family val="1"/>
    </font>
    <font>
      <b/>
      <sz val="10"/>
      <name val="Times New Roman"/>
      <family val="1"/>
    </font>
    <font>
      <b/>
      <u/>
      <sz val="12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sz val="7.5"/>
      <name val="Times New Roman"/>
      <family val="1"/>
    </font>
    <font>
      <b/>
      <sz val="7.5"/>
      <name val="Times New Roman"/>
      <family val="1"/>
    </font>
    <font>
      <b/>
      <sz val="7"/>
      <name val="Times New Roman"/>
      <family val="1"/>
    </font>
    <font>
      <b/>
      <u/>
      <sz val="8"/>
      <color theme="1"/>
      <name val="Calibri"/>
      <family val="2"/>
      <scheme val="minor"/>
    </font>
    <font>
      <sz val="8"/>
      <name val="Times New Roman"/>
      <family val="1"/>
    </font>
    <font>
      <b/>
      <sz val="13"/>
      <name val="Arial"/>
      <family val="2"/>
    </font>
    <font>
      <b/>
      <sz val="10"/>
      <name val="Arial"/>
      <family val="2"/>
    </font>
    <font>
      <b/>
      <sz val="12"/>
      <color theme="1"/>
      <name val="Times New Roman"/>
      <family val="1"/>
    </font>
    <font>
      <b/>
      <sz val="12"/>
      <name val="Arial"/>
      <family val="2"/>
    </font>
    <font>
      <u/>
      <sz val="11"/>
      <color theme="1"/>
      <name val="Calibri"/>
      <family val="2"/>
      <scheme val="minor"/>
    </font>
    <font>
      <b/>
      <u/>
      <sz val="12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1"/>
      <name val="Times New Roman"/>
      <family val="1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b/>
      <u/>
      <sz val="11"/>
      <name val="Times New Roman"/>
      <family val="1"/>
    </font>
    <font>
      <u/>
      <sz val="12"/>
      <name val="Times New Roman"/>
      <family val="1"/>
    </font>
    <font>
      <u/>
      <sz val="11"/>
      <name val="Times New Roman"/>
      <family val="1"/>
    </font>
    <font>
      <b/>
      <u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23"/>
      </bottom>
      <diagonal/>
    </border>
    <border>
      <left/>
      <right/>
      <top style="thin">
        <color indexed="64"/>
      </top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23"/>
      </bottom>
      <diagonal/>
    </border>
    <border>
      <left style="thin">
        <color indexed="64"/>
      </left>
      <right/>
      <top style="thin">
        <color indexed="23"/>
      </top>
      <bottom style="thin">
        <color indexed="23"/>
      </bottom>
      <diagonal/>
    </border>
    <border>
      <left/>
      <right style="medium">
        <color indexed="64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64"/>
      </left>
      <right/>
      <top/>
      <bottom style="thin">
        <color indexed="23"/>
      </bottom>
      <diagonal/>
    </border>
    <border>
      <left/>
      <right style="medium">
        <color indexed="64"/>
      </right>
      <top/>
      <bottom style="thin">
        <color indexed="23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2499465926084170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4659260841701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24994659260841701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24994659260841701"/>
      </bottom>
      <diagonal/>
    </border>
    <border>
      <left/>
      <right/>
      <top style="thin">
        <color theme="0" tint="-0.34998626667073579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24994659260841701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23"/>
      </top>
      <bottom style="double">
        <color indexed="64"/>
      </bottom>
      <diagonal/>
    </border>
    <border>
      <left/>
      <right/>
      <top style="thin">
        <color indexed="23"/>
      </top>
      <bottom style="double">
        <color indexed="64"/>
      </bottom>
      <diagonal/>
    </border>
    <border>
      <left/>
      <right style="thin">
        <color indexed="64"/>
      </right>
      <top style="thin">
        <color indexed="23"/>
      </top>
      <bottom style="double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3" fillId="0" borderId="0"/>
  </cellStyleXfs>
  <cellXfs count="363">
    <xf numFmtId="0" fontId="0" fillId="0" borderId="0" xfId="0"/>
    <xf numFmtId="0" fontId="4" fillId="0" borderId="1" xfId="2" applyFont="1" applyBorder="1"/>
    <xf numFmtId="0" fontId="4" fillId="0" borderId="2" xfId="2" applyFont="1" applyBorder="1"/>
    <xf numFmtId="4" fontId="4" fillId="0" borderId="2" xfId="3" applyNumberFormat="1" applyFont="1" applyBorder="1"/>
    <xf numFmtId="0" fontId="4" fillId="0" borderId="3" xfId="2" applyFont="1" applyBorder="1"/>
    <xf numFmtId="0" fontId="4" fillId="2" borderId="4" xfId="2" applyFont="1" applyFill="1" applyBorder="1"/>
    <xf numFmtId="0" fontId="4" fillId="2" borderId="0" xfId="2" applyFont="1" applyFill="1"/>
    <xf numFmtId="4" fontId="4" fillId="0" borderId="0" xfId="3" applyNumberFormat="1" applyFont="1"/>
    <xf numFmtId="0" fontId="4" fillId="0" borderId="5" xfId="2" applyFont="1" applyBorder="1"/>
    <xf numFmtId="0" fontId="7" fillId="2" borderId="4" xfId="2" applyFont="1" applyFill="1" applyBorder="1" applyAlignment="1">
      <alignment horizontal="center"/>
    </xf>
    <xf numFmtId="0" fontId="7" fillId="2" borderId="0" xfId="2" applyFont="1" applyFill="1" applyAlignment="1">
      <alignment horizontal="center"/>
    </xf>
    <xf numFmtId="4" fontId="7" fillId="2" borderId="0" xfId="2" applyNumberFormat="1" applyFont="1" applyFill="1" applyAlignment="1">
      <alignment horizontal="center"/>
    </xf>
    <xf numFmtId="0" fontId="7" fillId="2" borderId="5" xfId="2" applyFont="1" applyFill="1" applyBorder="1" applyAlignment="1">
      <alignment horizontal="center"/>
    </xf>
    <xf numFmtId="0" fontId="4" fillId="0" borderId="4" xfId="2" applyFont="1" applyBorder="1"/>
    <xf numFmtId="0" fontId="5" fillId="0" borderId="0" xfId="2" applyFont="1"/>
    <xf numFmtId="0" fontId="5" fillId="0" borderId="6" xfId="2" applyFont="1" applyBorder="1"/>
    <xf numFmtId="0" fontId="4" fillId="0" borderId="6" xfId="2" applyFont="1" applyBorder="1"/>
    <xf numFmtId="4" fontId="5" fillId="0" borderId="0" xfId="2" applyNumberFormat="1" applyFont="1" applyAlignment="1">
      <alignment horizontal="center" vertical="center"/>
    </xf>
    <xf numFmtId="0" fontId="5" fillId="0" borderId="0" xfId="2" applyFont="1" applyAlignment="1">
      <alignment horizontal="left"/>
    </xf>
    <xf numFmtId="0" fontId="5" fillId="0" borderId="7" xfId="2" applyFont="1" applyBorder="1" applyAlignment="1" applyProtection="1">
      <alignment horizontal="left" vertical="center"/>
      <protection locked="0"/>
    </xf>
    <xf numFmtId="0" fontId="4" fillId="0" borderId="7" xfId="2" applyFont="1" applyBorder="1"/>
    <xf numFmtId="0" fontId="6" fillId="0" borderId="0" xfId="2" applyFont="1" applyAlignment="1">
      <alignment horizontal="left"/>
    </xf>
    <xf numFmtId="0" fontId="4" fillId="0" borderId="6" xfId="2" applyFont="1" applyBorder="1" applyProtection="1">
      <protection locked="0"/>
    </xf>
    <xf numFmtId="0" fontId="6" fillId="0" borderId="6" xfId="2" applyFont="1" applyBorder="1" applyProtection="1">
      <protection locked="0"/>
    </xf>
    <xf numFmtId="0" fontId="8" fillId="0" borderId="6" xfId="2" applyFont="1" applyBorder="1" applyAlignment="1" applyProtection="1">
      <alignment horizontal="left"/>
      <protection locked="0"/>
    </xf>
    <xf numFmtId="0" fontId="6" fillId="2" borderId="0" xfId="2" applyFont="1" applyFill="1" applyAlignment="1">
      <alignment horizontal="left"/>
    </xf>
    <xf numFmtId="0" fontId="8" fillId="2" borderId="0" xfId="2" applyFont="1" applyFill="1" applyAlignment="1" applyProtection="1">
      <alignment horizontal="left"/>
      <protection locked="0"/>
    </xf>
    <xf numFmtId="4" fontId="8" fillId="2" borderId="2" xfId="2" applyNumberFormat="1" applyFont="1" applyFill="1" applyBorder="1" applyAlignment="1" applyProtection="1">
      <alignment horizontal="left"/>
      <protection locked="0"/>
    </xf>
    <xf numFmtId="0" fontId="4" fillId="0" borderId="0" xfId="2" applyFont="1"/>
    <xf numFmtId="0" fontId="6" fillId="0" borderId="0" xfId="2" applyFont="1" applyAlignment="1">
      <alignment horizontal="right"/>
    </xf>
    <xf numFmtId="0" fontId="8" fillId="0" borderId="0" xfId="2" applyFont="1" applyAlignment="1">
      <alignment horizontal="left"/>
    </xf>
    <xf numFmtId="0" fontId="4" fillId="0" borderId="9" xfId="2" applyFont="1" applyBorder="1"/>
    <xf numFmtId="0" fontId="4" fillId="0" borderId="10" xfId="2" applyFont="1" applyBorder="1"/>
    <xf numFmtId="4" fontId="4" fillId="0" borderId="10" xfId="3" applyNumberFormat="1" applyFont="1" applyBorder="1"/>
    <xf numFmtId="0" fontId="4" fillId="0" borderId="11" xfId="2" applyFont="1" applyBorder="1"/>
    <xf numFmtId="4" fontId="5" fillId="3" borderId="0" xfId="3" applyNumberFormat="1" applyFont="1" applyFill="1" applyAlignment="1">
      <alignment horizontal="center"/>
    </xf>
    <xf numFmtId="4" fontId="4" fillId="0" borderId="0" xfId="3" applyNumberFormat="1" applyFont="1" applyProtection="1">
      <protection locked="0"/>
    </xf>
    <xf numFmtId="0" fontId="9" fillId="0" borderId="0" xfId="2" applyFont="1"/>
    <xf numFmtId="0" fontId="4" fillId="0" borderId="0" xfId="2" applyFont="1" applyAlignment="1">
      <alignment horizontal="center"/>
    </xf>
    <xf numFmtId="4" fontId="5" fillId="0" borderId="2" xfId="3" applyNumberFormat="1" applyFont="1" applyBorder="1"/>
    <xf numFmtId="4" fontId="5" fillId="3" borderId="12" xfId="3" applyNumberFormat="1" applyFont="1" applyFill="1" applyBorder="1"/>
    <xf numFmtId="0" fontId="4" fillId="0" borderId="13" xfId="2" applyFont="1" applyBorder="1" applyAlignment="1">
      <alignment horizontal="center"/>
    </xf>
    <xf numFmtId="4" fontId="4" fillId="0" borderId="13" xfId="2" applyNumberFormat="1" applyFont="1" applyBorder="1" applyAlignment="1" applyProtection="1">
      <alignment horizontal="center"/>
      <protection locked="0"/>
    </xf>
    <xf numFmtId="4" fontId="4" fillId="0" borderId="0" xfId="2" applyNumberFormat="1" applyFont="1" applyProtection="1">
      <protection locked="0"/>
    </xf>
    <xf numFmtId="0" fontId="4" fillId="0" borderId="0" xfId="2" applyFont="1" applyAlignment="1">
      <alignment horizontal="center" vertical="center"/>
    </xf>
    <xf numFmtId="0" fontId="4" fillId="0" borderId="14" xfId="2" applyFont="1" applyBorder="1"/>
    <xf numFmtId="0" fontId="5" fillId="0" borderId="15" xfId="2" applyFont="1" applyBorder="1"/>
    <xf numFmtId="0" fontId="4" fillId="0" borderId="15" xfId="2" applyFont="1" applyBorder="1"/>
    <xf numFmtId="4" fontId="5" fillId="0" borderId="15" xfId="3" applyNumberFormat="1" applyFont="1" applyBorder="1"/>
    <xf numFmtId="0" fontId="4" fillId="0" borderId="16" xfId="2" applyFont="1" applyBorder="1"/>
    <xf numFmtId="0" fontId="5" fillId="0" borderId="10" xfId="2" applyFont="1" applyBorder="1"/>
    <xf numFmtId="4" fontId="5" fillId="0" borderId="0" xfId="3" applyNumberFormat="1" applyFont="1"/>
    <xf numFmtId="0" fontId="4" fillId="0" borderId="4" xfId="2" applyFont="1" applyBorder="1" applyProtection="1">
      <protection locked="0"/>
    </xf>
    <xf numFmtId="0" fontId="4" fillId="0" borderId="0" xfId="2" applyFont="1" applyProtection="1">
      <protection locked="0"/>
    </xf>
    <xf numFmtId="0" fontId="4" fillId="0" borderId="17" xfId="2" applyFont="1" applyBorder="1"/>
    <xf numFmtId="0" fontId="10" fillId="0" borderId="6" xfId="2" applyFont="1" applyBorder="1"/>
    <xf numFmtId="0" fontId="10" fillId="0" borderId="6" xfId="2" applyFont="1" applyBorder="1" applyAlignment="1">
      <alignment horizontal="center"/>
    </xf>
    <xf numFmtId="4" fontId="10" fillId="0" borderId="6" xfId="2" applyNumberFormat="1" applyFont="1" applyBorder="1" applyAlignment="1">
      <alignment horizontal="center"/>
    </xf>
    <xf numFmtId="0" fontId="10" fillId="0" borderId="8" xfId="2" applyFont="1" applyBorder="1" applyAlignment="1">
      <alignment horizontal="center"/>
    </xf>
    <xf numFmtId="4" fontId="4" fillId="0" borderId="0" xfId="2" applyNumberFormat="1" applyFont="1" applyAlignment="1">
      <alignment horizontal="center"/>
    </xf>
    <xf numFmtId="0" fontId="11" fillId="0" borderId="0" xfId="2" applyFont="1"/>
    <xf numFmtId="0" fontId="8" fillId="0" borderId="0" xfId="2" applyFont="1" applyAlignment="1">
      <alignment horizontal="right"/>
    </xf>
    <xf numFmtId="0" fontId="8" fillId="0" borderId="0" xfId="2" applyFont="1" applyAlignment="1">
      <alignment horizontal="center"/>
    </xf>
    <xf numFmtId="0" fontId="10" fillId="0" borderId="0" xfId="2" applyFont="1" applyProtection="1">
      <protection locked="0"/>
    </xf>
    <xf numFmtId="0" fontId="8" fillId="0" borderId="0" xfId="2" applyFont="1"/>
    <xf numFmtId="0" fontId="4" fillId="0" borderId="0" xfId="4" applyFont="1"/>
    <xf numFmtId="0" fontId="4" fillId="0" borderId="18" xfId="4" applyFont="1" applyBorder="1"/>
    <xf numFmtId="0" fontId="8" fillId="0" borderId="19" xfId="2" applyFont="1" applyBorder="1"/>
    <xf numFmtId="0" fontId="11" fillId="0" borderId="0" xfId="2" applyFont="1" applyProtection="1">
      <protection locked="0"/>
    </xf>
    <xf numFmtId="0" fontId="11" fillId="0" borderId="0" xfId="2" applyFont="1" applyAlignment="1">
      <alignment horizontal="right"/>
    </xf>
    <xf numFmtId="0" fontId="11" fillId="0" borderId="18" xfId="2" applyFont="1" applyBorder="1" applyProtection="1">
      <protection locked="0"/>
    </xf>
    <xf numFmtId="0" fontId="11" fillId="0" borderId="0" xfId="2" applyFont="1" applyAlignment="1" applyProtection="1">
      <alignment horizontal="right"/>
      <protection locked="0"/>
    </xf>
    <xf numFmtId="0" fontId="8" fillId="4" borderId="21" xfId="2" applyFont="1" applyFill="1" applyBorder="1" applyAlignment="1">
      <alignment horizontal="center" vertical="center"/>
    </xf>
    <xf numFmtId="0" fontId="10" fillId="4" borderId="30" xfId="2" applyFont="1" applyFill="1" applyBorder="1" applyAlignment="1">
      <alignment horizontal="center"/>
    </xf>
    <xf numFmtId="0" fontId="13" fillId="0" borderId="32" xfId="2" applyFont="1" applyBorder="1" applyAlignment="1" applyProtection="1">
      <alignment horizontal="center"/>
      <protection locked="0"/>
    </xf>
    <xf numFmtId="43" fontId="13" fillId="0" borderId="32" xfId="3" applyFont="1" applyBorder="1" applyProtection="1">
      <protection locked="0"/>
    </xf>
    <xf numFmtId="0" fontId="14" fillId="0" borderId="34" xfId="2" applyFont="1" applyBorder="1" applyAlignment="1" applyProtection="1">
      <alignment horizontal="center"/>
      <protection locked="0"/>
    </xf>
    <xf numFmtId="0" fontId="13" fillId="0" borderId="34" xfId="2" applyFont="1" applyBorder="1" applyAlignment="1" applyProtection="1">
      <alignment horizontal="center"/>
      <protection locked="0"/>
    </xf>
    <xf numFmtId="43" fontId="13" fillId="0" borderId="34" xfId="3" applyFont="1" applyBorder="1" applyProtection="1">
      <protection locked="0"/>
    </xf>
    <xf numFmtId="0" fontId="14" fillId="0" borderId="36" xfId="2" applyFont="1" applyBorder="1" applyAlignment="1" applyProtection="1">
      <alignment horizontal="center"/>
      <protection locked="0"/>
    </xf>
    <xf numFmtId="0" fontId="13" fillId="0" borderId="36" xfId="2" applyFont="1" applyBorder="1" applyAlignment="1" applyProtection="1">
      <alignment horizontal="center"/>
      <protection locked="0"/>
    </xf>
    <xf numFmtId="43" fontId="13" fillId="0" borderId="36" xfId="3" applyFont="1" applyBorder="1" applyProtection="1">
      <protection locked="0"/>
    </xf>
    <xf numFmtId="0" fontId="2" fillId="0" borderId="0" xfId="0" applyFont="1"/>
    <xf numFmtId="0" fontId="10" fillId="0" borderId="0" xfId="2" applyFont="1"/>
    <xf numFmtId="164" fontId="16" fillId="0" borderId="0" xfId="0" applyNumberFormat="1" applyFont="1" applyAlignment="1">
      <alignment horizontal="center"/>
    </xf>
    <xf numFmtId="0" fontId="17" fillId="0" borderId="0" xfId="2" applyFont="1"/>
    <xf numFmtId="4" fontId="3" fillId="5" borderId="45" xfId="5" applyNumberFormat="1" applyFill="1" applyBorder="1"/>
    <xf numFmtId="49" fontId="21" fillId="5" borderId="44" xfId="5" applyNumberFormat="1" applyFont="1" applyFill="1" applyBorder="1"/>
    <xf numFmtId="49" fontId="21" fillId="5" borderId="0" xfId="5" applyNumberFormat="1" applyFont="1" applyFill="1" applyProtection="1">
      <protection locked="0"/>
    </xf>
    <xf numFmtId="49" fontId="19" fillId="5" borderId="0" xfId="5" applyNumberFormat="1" applyFont="1" applyFill="1" applyAlignment="1">
      <alignment horizontal="left"/>
    </xf>
    <xf numFmtId="49" fontId="24" fillId="5" borderId="44" xfId="5" applyNumberFormat="1" applyFont="1" applyFill="1" applyBorder="1"/>
    <xf numFmtId="0" fontId="3" fillId="0" borderId="0" xfId="5"/>
    <xf numFmtId="0" fontId="22" fillId="5" borderId="0" xfId="0" applyFont="1" applyFill="1"/>
    <xf numFmtId="49" fontId="21" fillId="5" borderId="45" xfId="5" applyNumberFormat="1" applyFont="1" applyFill="1" applyBorder="1" applyProtection="1">
      <protection locked="0"/>
    </xf>
    <xf numFmtId="0" fontId="21" fillId="5" borderId="44" xfId="5" applyFont="1" applyFill="1" applyBorder="1"/>
    <xf numFmtId="0" fontId="21" fillId="5" borderId="0" xfId="5" applyFont="1" applyFill="1"/>
    <xf numFmtId="0" fontId="5" fillId="2" borderId="44" xfId="0" applyFont="1" applyFill="1" applyBorder="1" applyAlignment="1">
      <alignment horizontal="left"/>
    </xf>
    <xf numFmtId="0" fontId="0" fillId="2" borderId="0" xfId="0" applyFill="1"/>
    <xf numFmtId="0" fontId="5" fillId="2" borderId="0" xfId="0" applyFont="1" applyFill="1" applyAlignment="1">
      <alignment horizontal="left"/>
    </xf>
    <xf numFmtId="0" fontId="3" fillId="2" borderId="0" xfId="0" applyFont="1" applyFill="1" applyAlignment="1" applyProtection="1">
      <alignment horizontal="center"/>
      <protection locked="0"/>
    </xf>
    <xf numFmtId="0" fontId="3" fillId="2" borderId="45" xfId="0" applyFont="1" applyFill="1" applyBorder="1" applyAlignment="1" applyProtection="1">
      <alignment horizontal="center"/>
      <protection locked="0"/>
    </xf>
    <xf numFmtId="0" fontId="3" fillId="5" borderId="46" xfId="5" applyFill="1" applyBorder="1"/>
    <xf numFmtId="4" fontId="3" fillId="5" borderId="47" xfId="5" applyNumberFormat="1" applyFill="1" applyBorder="1" applyAlignment="1">
      <alignment horizontal="right"/>
    </xf>
    <xf numFmtId="0" fontId="3" fillId="5" borderId="48" xfId="5" applyFill="1" applyBorder="1" applyAlignment="1">
      <alignment horizontal="center"/>
    </xf>
    <xf numFmtId="0" fontId="3" fillId="5" borderId="51" xfId="5" applyFill="1" applyBorder="1"/>
    <xf numFmtId="4" fontId="3" fillId="5" borderId="52" xfId="5" applyNumberFormat="1" applyFill="1" applyBorder="1" applyAlignment="1">
      <alignment horizontal="right"/>
    </xf>
    <xf numFmtId="0" fontId="3" fillId="5" borderId="49" xfId="5" applyFill="1" applyBorder="1" applyAlignment="1">
      <alignment horizontal="center"/>
    </xf>
    <xf numFmtId="0" fontId="3" fillId="5" borderId="14" xfId="5" applyFill="1" applyBorder="1" applyAlignment="1">
      <alignment horizontal="center"/>
    </xf>
    <xf numFmtId="0" fontId="19" fillId="5" borderId="56" xfId="5" applyFont="1" applyFill="1" applyBorder="1" applyAlignment="1">
      <alignment horizontal="center"/>
    </xf>
    <xf numFmtId="0" fontId="3" fillId="5" borderId="17" xfId="5" applyFill="1" applyBorder="1" applyAlignment="1">
      <alignment horizontal="center"/>
    </xf>
    <xf numFmtId="0" fontId="3" fillId="5" borderId="58" xfId="5" applyFill="1" applyBorder="1"/>
    <xf numFmtId="4" fontId="3" fillId="5" borderId="59" xfId="5" applyNumberFormat="1" applyFill="1" applyBorder="1" applyAlignment="1">
      <alignment horizontal="right"/>
    </xf>
    <xf numFmtId="0" fontId="3" fillId="5" borderId="60" xfId="5" applyFill="1" applyBorder="1" applyAlignment="1">
      <alignment horizontal="center"/>
    </xf>
    <xf numFmtId="0" fontId="3" fillId="5" borderId="15" xfId="5" applyFill="1" applyBorder="1" applyAlignment="1">
      <alignment horizontal="center"/>
    </xf>
    <xf numFmtId="0" fontId="19" fillId="5" borderId="54" xfId="5" applyFont="1" applyFill="1" applyBorder="1" applyAlignment="1">
      <alignment horizontal="center"/>
    </xf>
    <xf numFmtId="0" fontId="3" fillId="5" borderId="63" xfId="5" applyFill="1" applyBorder="1"/>
    <xf numFmtId="0" fontId="3" fillId="5" borderId="64" xfId="5" applyFill="1" applyBorder="1"/>
    <xf numFmtId="0" fontId="26" fillId="5" borderId="64" xfId="5" applyFont="1" applyFill="1" applyBorder="1"/>
    <xf numFmtId="4" fontId="3" fillId="5" borderId="65" xfId="5" applyNumberFormat="1" applyFill="1" applyBorder="1"/>
    <xf numFmtId="0" fontId="3" fillId="5" borderId="66" xfId="5" applyFill="1" applyBorder="1"/>
    <xf numFmtId="0" fontId="3" fillId="5" borderId="67" xfId="5" applyFill="1" applyBorder="1"/>
    <xf numFmtId="0" fontId="25" fillId="5" borderId="67" xfId="5" applyFont="1" applyFill="1" applyBorder="1"/>
    <xf numFmtId="0" fontId="26" fillId="5" borderId="67" xfId="5" applyFont="1" applyFill="1" applyBorder="1"/>
    <xf numFmtId="4" fontId="3" fillId="5" borderId="68" xfId="5" applyNumberFormat="1" applyFill="1" applyBorder="1"/>
    <xf numFmtId="0" fontId="3" fillId="5" borderId="69" xfId="5" applyFill="1" applyBorder="1"/>
    <xf numFmtId="0" fontId="3" fillId="5" borderId="70" xfId="5" applyFill="1" applyBorder="1"/>
    <xf numFmtId="49" fontId="19" fillId="5" borderId="70" xfId="5" applyNumberFormat="1" applyFont="1" applyFill="1" applyBorder="1"/>
    <xf numFmtId="4" fontId="19" fillId="5" borderId="70" xfId="5" applyNumberFormat="1" applyFont="1" applyFill="1" applyBorder="1"/>
    <xf numFmtId="0" fontId="26" fillId="5" borderId="70" xfId="5" applyFont="1" applyFill="1" applyBorder="1"/>
    <xf numFmtId="4" fontId="3" fillId="5" borderId="71" xfId="5" applyNumberFormat="1" applyFill="1" applyBorder="1"/>
    <xf numFmtId="0" fontId="21" fillId="5" borderId="72" xfId="5" applyFont="1" applyFill="1" applyBorder="1"/>
    <xf numFmtId="0" fontId="21" fillId="5" borderId="15" xfId="5" applyFont="1" applyFill="1" applyBorder="1"/>
    <xf numFmtId="0" fontId="3" fillId="5" borderId="12" xfId="5" applyFill="1" applyBorder="1"/>
    <xf numFmtId="0" fontId="26" fillId="5" borderId="15" xfId="5" applyFont="1" applyFill="1" applyBorder="1"/>
    <xf numFmtId="4" fontId="19" fillId="5" borderId="62" xfId="5" applyNumberFormat="1" applyFont="1" applyFill="1" applyBorder="1"/>
    <xf numFmtId="0" fontId="19" fillId="5" borderId="73" xfId="5" applyFont="1" applyFill="1" applyBorder="1"/>
    <xf numFmtId="0" fontId="19" fillId="5" borderId="10" xfId="5" applyFont="1" applyFill="1" applyBorder="1"/>
    <xf numFmtId="0" fontId="27" fillId="5" borderId="10" xfId="5" applyFont="1" applyFill="1" applyBorder="1"/>
    <xf numFmtId="4" fontId="19" fillId="5" borderId="74" xfId="5" applyNumberFormat="1" applyFont="1" applyFill="1" applyBorder="1"/>
    <xf numFmtId="0" fontId="26" fillId="5" borderId="0" xfId="5" applyFont="1" applyFill="1"/>
    <xf numFmtId="0" fontId="19" fillId="5" borderId="75" xfId="5" applyFont="1" applyFill="1" applyBorder="1"/>
    <xf numFmtId="0" fontId="19" fillId="5" borderId="2" xfId="5" applyFont="1" applyFill="1" applyBorder="1"/>
    <xf numFmtId="0" fontId="21" fillId="5" borderId="2" xfId="5" applyFont="1" applyFill="1" applyBorder="1" applyAlignment="1">
      <alignment horizontal="right"/>
    </xf>
    <xf numFmtId="0" fontId="27" fillId="5" borderId="2" xfId="5" applyFont="1" applyFill="1" applyBorder="1"/>
    <xf numFmtId="4" fontId="19" fillId="5" borderId="76" xfId="5" applyNumberFormat="1" applyFont="1" applyFill="1" applyBorder="1"/>
    <xf numFmtId="0" fontId="19" fillId="5" borderId="44" xfId="5" applyFont="1" applyFill="1" applyBorder="1" applyAlignment="1">
      <alignment horizontal="left" wrapText="1"/>
    </xf>
    <xf numFmtId="0" fontId="19" fillId="5" borderId="0" xfId="5" applyFont="1" applyFill="1" applyAlignment="1">
      <alignment horizontal="left" wrapText="1"/>
    </xf>
    <xf numFmtId="0" fontId="19" fillId="5" borderId="45" xfId="5" applyFont="1" applyFill="1" applyBorder="1" applyAlignment="1">
      <alignment horizontal="left" wrapText="1"/>
    </xf>
    <xf numFmtId="0" fontId="29" fillId="5" borderId="44" xfId="2" applyFont="1" applyFill="1" applyBorder="1" applyAlignment="1">
      <alignment horizontal="center"/>
    </xf>
    <xf numFmtId="0" fontId="29" fillId="5" borderId="0" xfId="2" applyFont="1" applyFill="1"/>
    <xf numFmtId="0" fontId="29" fillId="5" borderId="0" xfId="2" applyFont="1" applyFill="1" applyAlignment="1">
      <alignment horizontal="center"/>
    </xf>
    <xf numFmtId="0" fontId="29" fillId="5" borderId="0" xfId="5" applyFont="1" applyFill="1"/>
    <xf numFmtId="0" fontId="5" fillId="5" borderId="72" xfId="2" applyFont="1" applyFill="1" applyBorder="1" applyAlignment="1">
      <alignment horizontal="center"/>
    </xf>
    <xf numFmtId="0" fontId="5" fillId="5" borderId="15" xfId="2" applyFont="1" applyFill="1" applyBorder="1"/>
    <xf numFmtId="0" fontId="8" fillId="5" borderId="15" xfId="2" applyFont="1" applyFill="1" applyBorder="1" applyAlignment="1">
      <alignment horizontal="center"/>
    </xf>
    <xf numFmtId="0" fontId="3" fillId="5" borderId="15" xfId="5" applyFill="1" applyBorder="1"/>
    <xf numFmtId="0" fontId="3" fillId="5" borderId="15" xfId="2" applyFill="1" applyBorder="1" applyAlignment="1">
      <alignment horizontal="center"/>
    </xf>
    <xf numFmtId="0" fontId="15" fillId="2" borderId="31" xfId="2" applyFont="1" applyFill="1" applyBorder="1" applyAlignment="1">
      <alignment horizontal="right"/>
    </xf>
    <xf numFmtId="0" fontId="0" fillId="0" borderId="0" xfId="0" applyAlignment="1"/>
    <xf numFmtId="0" fontId="5" fillId="0" borderId="7" xfId="2" quotePrefix="1" applyFont="1" applyBorder="1" applyAlignment="1" applyProtection="1">
      <alignment horizontal="left" vertical="center"/>
      <protection locked="0"/>
    </xf>
    <xf numFmtId="0" fontId="4" fillId="0" borderId="5" xfId="2" applyFont="1" applyBorder="1" applyAlignment="1">
      <alignment horizontal="center"/>
    </xf>
    <xf numFmtId="0" fontId="4" fillId="0" borderId="1" xfId="2" applyFont="1" applyBorder="1" applyAlignment="1"/>
    <xf numFmtId="0" fontId="4" fillId="0" borderId="2" xfId="2" applyFont="1" applyBorder="1" applyAlignment="1"/>
    <xf numFmtId="4" fontId="4" fillId="0" borderId="2" xfId="3" applyNumberFormat="1" applyFont="1" applyBorder="1" applyAlignment="1"/>
    <xf numFmtId="0" fontId="4" fillId="0" borderId="3" xfId="2" applyFont="1" applyBorder="1" applyAlignment="1"/>
    <xf numFmtId="0" fontId="4" fillId="2" borderId="4" xfId="2" applyFont="1" applyFill="1" applyBorder="1" applyAlignment="1"/>
    <xf numFmtId="0" fontId="4" fillId="2" borderId="0" xfId="2" applyFont="1" applyFill="1" applyAlignment="1"/>
    <xf numFmtId="4" fontId="4" fillId="0" borderId="0" xfId="3" applyNumberFormat="1" applyFont="1" applyAlignment="1"/>
    <xf numFmtId="0" fontId="4" fillId="0" borderId="5" xfId="2" applyFont="1" applyBorder="1" applyAlignment="1"/>
    <xf numFmtId="0" fontId="4" fillId="0" borderId="4" xfId="2" applyFont="1" applyBorder="1" applyAlignment="1"/>
    <xf numFmtId="0" fontId="5" fillId="0" borderId="0" xfId="2" applyFont="1" applyAlignment="1"/>
    <xf numFmtId="0" fontId="5" fillId="0" borderId="6" xfId="2" applyFont="1" applyBorder="1" applyAlignment="1"/>
    <xf numFmtId="0" fontId="4" fillId="0" borderId="6" xfId="2" applyFont="1" applyBorder="1" applyAlignment="1"/>
    <xf numFmtId="0" fontId="4" fillId="0" borderId="7" xfId="2" applyFont="1" applyBorder="1" applyAlignment="1"/>
    <xf numFmtId="0" fontId="4" fillId="0" borderId="6" xfId="2" applyFont="1" applyBorder="1" applyAlignment="1" applyProtection="1">
      <protection locked="0"/>
    </xf>
    <xf numFmtId="0" fontId="6" fillId="0" borderId="6" xfId="2" applyFont="1" applyBorder="1" applyAlignment="1" applyProtection="1">
      <protection locked="0"/>
    </xf>
    <xf numFmtId="0" fontId="4" fillId="0" borderId="0" xfId="2" applyFont="1" applyAlignment="1"/>
    <xf numFmtId="0" fontId="4" fillId="0" borderId="9" xfId="2" applyFont="1" applyBorder="1" applyAlignment="1"/>
    <xf numFmtId="0" fontId="4" fillId="0" borderId="10" xfId="2" applyFont="1" applyBorder="1" applyAlignment="1"/>
    <xf numFmtId="4" fontId="4" fillId="0" borderId="10" xfId="3" applyNumberFormat="1" applyFont="1" applyBorder="1" applyAlignment="1"/>
    <xf numFmtId="0" fontId="4" fillId="0" borderId="11" xfId="2" applyFont="1" applyBorder="1" applyAlignment="1"/>
    <xf numFmtId="4" fontId="4" fillId="0" borderId="0" xfId="3" applyNumberFormat="1" applyFont="1" applyAlignment="1" applyProtection="1">
      <protection locked="0"/>
    </xf>
    <xf numFmtId="0" fontId="9" fillId="0" borderId="0" xfId="2" applyFont="1" applyAlignment="1"/>
    <xf numFmtId="4" fontId="5" fillId="0" borderId="2" xfId="3" applyNumberFormat="1" applyFont="1" applyBorder="1" applyAlignment="1"/>
    <xf numFmtId="4" fontId="5" fillId="3" borderId="12" xfId="3" applyNumberFormat="1" applyFont="1" applyFill="1" applyBorder="1" applyAlignment="1"/>
    <xf numFmtId="4" fontId="4" fillId="0" borderId="0" xfId="2" applyNumberFormat="1" applyFont="1" applyAlignment="1" applyProtection="1">
      <protection locked="0"/>
    </xf>
    <xf numFmtId="0" fontId="4" fillId="0" borderId="14" xfId="2" applyFont="1" applyBorder="1" applyAlignment="1"/>
    <xf numFmtId="0" fontId="5" fillId="0" borderId="15" xfId="2" applyFont="1" applyBorder="1" applyAlignment="1"/>
    <xf numFmtId="0" fontId="4" fillId="0" borderId="15" xfId="2" applyFont="1" applyBorder="1" applyAlignment="1"/>
    <xf numFmtId="4" fontId="5" fillId="0" borderId="15" xfId="3" applyNumberFormat="1" applyFont="1" applyBorder="1" applyAlignment="1"/>
    <xf numFmtId="0" fontId="4" fillId="0" borderId="16" xfId="2" applyFont="1" applyBorder="1" applyAlignment="1"/>
    <xf numFmtId="0" fontId="5" fillId="0" borderId="10" xfId="2" applyFont="1" applyBorder="1" applyAlignment="1"/>
    <xf numFmtId="4" fontId="5" fillId="0" borderId="0" xfId="3" applyNumberFormat="1" applyFont="1" applyAlignment="1"/>
    <xf numFmtId="0" fontId="4" fillId="0" borderId="4" xfId="2" applyFont="1" applyBorder="1" applyAlignment="1" applyProtection="1">
      <protection locked="0"/>
    </xf>
    <xf numFmtId="0" fontId="4" fillId="0" borderId="0" xfId="2" applyFont="1" applyAlignment="1" applyProtection="1">
      <protection locked="0"/>
    </xf>
    <xf numFmtId="0" fontId="4" fillId="0" borderId="17" xfId="2" applyFont="1" applyBorder="1" applyAlignment="1"/>
    <xf numFmtId="0" fontId="10" fillId="0" borderId="6" xfId="2" applyFont="1" applyBorder="1" applyAlignment="1"/>
    <xf numFmtId="14" fontId="11" fillId="0" borderId="18" xfId="2" applyNumberFormat="1" applyFont="1" applyBorder="1"/>
    <xf numFmtId="14" fontId="10" fillId="0" borderId="18" xfId="2" applyNumberFormat="1" applyFont="1" applyBorder="1" applyProtection="1">
      <protection locked="0"/>
    </xf>
    <xf numFmtId="0" fontId="4" fillId="0" borderId="0" xfId="4" quotePrefix="1" applyFont="1"/>
    <xf numFmtId="0" fontId="11" fillId="0" borderId="19" xfId="2" applyFont="1" applyBorder="1" applyAlignment="1">
      <alignment horizontal="left"/>
    </xf>
    <xf numFmtId="0" fontId="0" fillId="0" borderId="0" xfId="0" applyAlignment="1">
      <alignment horizontal="left"/>
    </xf>
    <xf numFmtId="0" fontId="3" fillId="5" borderId="0" xfId="5" applyFill="1" applyAlignment="1">
      <alignment horizontal="center"/>
    </xf>
    <xf numFmtId="0" fontId="3" fillId="5" borderId="44" xfId="5" applyFill="1" applyBorder="1"/>
    <xf numFmtId="0" fontId="3" fillId="5" borderId="0" xfId="5" applyFill="1"/>
    <xf numFmtId="0" fontId="21" fillId="5" borderId="19" xfId="5" applyFont="1" applyFill="1" applyBorder="1" applyAlignment="1">
      <alignment horizontal="center"/>
    </xf>
    <xf numFmtId="164" fontId="37" fillId="0" borderId="0" xfId="0" applyNumberFormat="1" applyFont="1" applyAlignment="1">
      <alignment horizontal="center"/>
    </xf>
    <xf numFmtId="0" fontId="31" fillId="0" borderId="0" xfId="2" applyFont="1"/>
    <xf numFmtId="0" fontId="32" fillId="0" borderId="0" xfId="0" applyFont="1"/>
    <xf numFmtId="0" fontId="33" fillId="0" borderId="0" xfId="2" applyFont="1"/>
    <xf numFmtId="0" fontId="38" fillId="0" borderId="0" xfId="0" applyFont="1"/>
    <xf numFmtId="0" fontId="39" fillId="0" borderId="0" xfId="2" applyFont="1"/>
    <xf numFmtId="164" fontId="38" fillId="0" borderId="0" xfId="0" applyNumberFormat="1" applyFont="1" applyAlignment="1"/>
    <xf numFmtId="49" fontId="22" fillId="5" borderId="0" xfId="0" quotePrefix="1" applyNumberFormat="1" applyFont="1" applyFill="1"/>
    <xf numFmtId="49" fontId="0" fillId="5" borderId="38" xfId="0" quotePrefix="1" applyNumberFormat="1" applyFill="1" applyBorder="1"/>
    <xf numFmtId="0" fontId="40" fillId="5" borderId="0" xfId="5" applyFont="1" applyFill="1"/>
    <xf numFmtId="0" fontId="19" fillId="5" borderId="0" xfId="5" applyFont="1" applyFill="1"/>
    <xf numFmtId="4" fontId="19" fillId="5" borderId="45" xfId="5" applyNumberFormat="1" applyFont="1" applyFill="1" applyBorder="1"/>
    <xf numFmtId="0" fontId="41" fillId="5" borderId="0" xfId="2" applyFont="1" applyFill="1" applyAlignment="1">
      <alignment horizontal="center"/>
    </xf>
    <xf numFmtId="0" fontId="3" fillId="5" borderId="0" xfId="5" applyFill="1" applyAlignment="1">
      <alignment wrapText="1"/>
    </xf>
    <xf numFmtId="0" fontId="11" fillId="5" borderId="0" xfId="2" applyFont="1" applyFill="1" applyBorder="1" applyAlignment="1" applyProtection="1">
      <alignment horizontal="center"/>
      <protection locked="0"/>
    </xf>
    <xf numFmtId="0" fontId="19" fillId="5" borderId="3" xfId="5" applyFont="1" applyFill="1" applyBorder="1" applyAlignment="1">
      <alignment horizontal="left" wrapText="1"/>
    </xf>
    <xf numFmtId="0" fontId="0" fillId="0" borderId="5" xfId="0" applyBorder="1"/>
    <xf numFmtId="0" fontId="5" fillId="5" borderId="16" xfId="2" applyFont="1" applyFill="1" applyBorder="1"/>
    <xf numFmtId="0" fontId="5" fillId="5" borderId="72" xfId="2" applyFont="1" applyFill="1" applyBorder="1" applyAlignment="1">
      <alignment horizontal="left"/>
    </xf>
    <xf numFmtId="0" fontId="19" fillId="5" borderId="15" xfId="2" applyFont="1" applyFill="1" applyBorder="1" applyAlignment="1">
      <alignment horizontal="center"/>
    </xf>
    <xf numFmtId="0" fontId="6" fillId="0" borderId="0" xfId="2" applyFont="1" applyAlignment="1">
      <alignment horizontal="left"/>
    </xf>
    <xf numFmtId="0" fontId="8" fillId="0" borderId="6" xfId="2" applyFont="1" applyBorder="1" applyAlignment="1" applyProtection="1">
      <alignment horizontal="left"/>
      <protection locked="0"/>
    </xf>
    <xf numFmtId="0" fontId="6" fillId="0" borderId="0" xfId="2" applyFont="1" applyAlignment="1">
      <alignment horizontal="right"/>
    </xf>
    <xf numFmtId="0" fontId="4" fillId="0" borderId="0" xfId="2" applyFont="1" applyAlignment="1">
      <alignment horizontal="center"/>
    </xf>
    <xf numFmtId="0" fontId="4" fillId="0" borderId="0" xfId="2" applyFont="1" applyAlignment="1">
      <alignment horizontal="center" vertical="center"/>
    </xf>
    <xf numFmtId="0" fontId="4" fillId="0" borderId="5" xfId="2" applyFont="1" applyBorder="1" applyAlignment="1">
      <alignment horizontal="center"/>
    </xf>
    <xf numFmtId="0" fontId="8" fillId="0" borderId="0" xfId="2" applyFont="1" applyAlignment="1">
      <alignment horizontal="left"/>
    </xf>
    <xf numFmtId="0" fontId="8" fillId="4" borderId="21" xfId="2" applyFont="1" applyFill="1" applyBorder="1" applyAlignment="1">
      <alignment horizontal="center" vertical="center"/>
    </xf>
    <xf numFmtId="0" fontId="13" fillId="0" borderId="32" xfId="2" applyFont="1" applyBorder="1" applyAlignment="1" applyProtection="1">
      <alignment horizontal="center"/>
      <protection locked="0"/>
    </xf>
    <xf numFmtId="0" fontId="13" fillId="0" borderId="34" xfId="2" applyFont="1" applyBorder="1" applyAlignment="1" applyProtection="1">
      <alignment horizontal="center"/>
      <protection locked="0"/>
    </xf>
    <xf numFmtId="0" fontId="13" fillId="0" borderId="36" xfId="2" applyFont="1" applyBorder="1" applyAlignment="1" applyProtection="1">
      <alignment horizontal="center"/>
      <protection locked="0"/>
    </xf>
    <xf numFmtId="0" fontId="10" fillId="0" borderId="6" xfId="2" applyFont="1" applyBorder="1" applyAlignment="1">
      <alignment horizontal="center"/>
    </xf>
    <xf numFmtId="0" fontId="3" fillId="5" borderId="44" xfId="5" applyFill="1" applyBorder="1"/>
    <xf numFmtId="0" fontId="3" fillId="5" borderId="0" xfId="5" applyFill="1"/>
    <xf numFmtId="0" fontId="21" fillId="5" borderId="19" xfId="5" applyFont="1" applyFill="1" applyBorder="1" applyAlignment="1">
      <alignment horizontal="center"/>
    </xf>
    <xf numFmtId="0" fontId="3" fillId="5" borderId="0" xfId="5" applyFill="1" applyAlignment="1">
      <alignment horizontal="center"/>
    </xf>
    <xf numFmtId="4" fontId="4" fillId="0" borderId="2" xfId="3" applyNumberFormat="1" applyFont="1" applyBorder="1" applyAlignment="1">
      <alignment horizontal="center"/>
    </xf>
    <xf numFmtId="0" fontId="4" fillId="0" borderId="0" xfId="2" applyFont="1" applyAlignment="1">
      <alignment horizontal="center"/>
    </xf>
    <xf numFmtId="0" fontId="4" fillId="0" borderId="0" xfId="2" applyFont="1" applyAlignment="1">
      <alignment horizontal="left"/>
    </xf>
    <xf numFmtId="0" fontId="4" fillId="0" borderId="5" xfId="2" applyFont="1" applyBorder="1" applyAlignment="1">
      <alignment horizontal="left"/>
    </xf>
    <xf numFmtId="0" fontId="4" fillId="0" borderId="0" xfId="2" applyFont="1" applyAlignment="1">
      <alignment horizontal="center" vertical="center"/>
    </xf>
    <xf numFmtId="43" fontId="10" fillId="0" borderId="0" xfId="3" applyFont="1" applyAlignment="1">
      <alignment horizontal="right"/>
    </xf>
    <xf numFmtId="43" fontId="10" fillId="0" borderId="5" xfId="3" applyFont="1" applyBorder="1" applyAlignment="1">
      <alignment horizontal="right"/>
    </xf>
    <xf numFmtId="0" fontId="35" fillId="0" borderId="0" xfId="2" applyFont="1" applyAlignment="1" applyProtection="1">
      <alignment horizontal="left"/>
      <protection locked="0"/>
    </xf>
    <xf numFmtId="0" fontId="4" fillId="0" borderId="0" xfId="2" applyFont="1" applyAlignment="1" applyProtection="1">
      <alignment horizontal="left"/>
      <protection locked="0"/>
    </xf>
    <xf numFmtId="0" fontId="4" fillId="0" borderId="6" xfId="2" applyFont="1" applyBorder="1" applyAlignment="1" applyProtection="1">
      <alignment horizontal="center"/>
      <protection locked="0"/>
    </xf>
    <xf numFmtId="0" fontId="5" fillId="2" borderId="4" xfId="2" applyFont="1" applyFill="1" applyBorder="1" applyAlignment="1">
      <alignment horizontal="center"/>
    </xf>
    <xf numFmtId="0" fontId="5" fillId="2" borderId="0" xfId="2" applyFont="1" applyFill="1" applyAlignment="1">
      <alignment horizontal="center"/>
    </xf>
    <xf numFmtId="0" fontId="5" fillId="2" borderId="5" xfId="2" applyFont="1" applyFill="1" applyBorder="1" applyAlignment="1">
      <alignment horizontal="center"/>
    </xf>
    <xf numFmtId="0" fontId="6" fillId="2" borderId="4" xfId="2" applyFont="1" applyFill="1" applyBorder="1" applyAlignment="1">
      <alignment horizontal="center"/>
    </xf>
    <xf numFmtId="0" fontId="6" fillId="2" borderId="0" xfId="2" applyFont="1" applyFill="1" applyAlignment="1">
      <alignment horizontal="center"/>
    </xf>
    <xf numFmtId="0" fontId="6" fillId="2" borderId="5" xfId="2" applyFont="1" applyFill="1" applyBorder="1" applyAlignment="1">
      <alignment horizontal="center"/>
    </xf>
    <xf numFmtId="0" fontId="5" fillId="0" borderId="6" xfId="2" applyFont="1" applyBorder="1" applyAlignment="1" applyProtection="1">
      <alignment horizontal="left" vertical="center"/>
      <protection locked="0"/>
    </xf>
    <xf numFmtId="0" fontId="6" fillId="0" borderId="0" xfId="2" applyFont="1" applyAlignment="1">
      <alignment horizontal="left"/>
    </xf>
    <xf numFmtId="0" fontId="8" fillId="0" borderId="6" xfId="2" applyFont="1" applyBorder="1" applyAlignment="1" applyProtection="1">
      <alignment horizontal="left"/>
      <protection locked="0"/>
    </xf>
    <xf numFmtId="0" fontId="6" fillId="0" borderId="0" xfId="2" applyFont="1" applyAlignment="1">
      <alignment horizontal="right"/>
    </xf>
    <xf numFmtId="0" fontId="8" fillId="0" borderId="8" xfId="2" applyFont="1" applyBorder="1" applyAlignment="1" applyProtection="1">
      <alignment horizontal="left"/>
      <protection locked="0"/>
    </xf>
    <xf numFmtId="0" fontId="4" fillId="0" borderId="5" xfId="2" applyFont="1" applyBorder="1" applyAlignment="1">
      <alignment horizontal="center"/>
    </xf>
    <xf numFmtId="0" fontId="14" fillId="0" borderId="39" xfId="2" applyFont="1" applyBorder="1" applyAlignment="1" applyProtection="1">
      <alignment horizontal="left"/>
      <protection locked="0"/>
    </xf>
    <xf numFmtId="0" fontId="14" fillId="0" borderId="7" xfId="2" applyFont="1" applyBorder="1" applyAlignment="1" applyProtection="1">
      <alignment horizontal="left"/>
      <protection locked="0"/>
    </xf>
    <xf numFmtId="0" fontId="13" fillId="0" borderId="41" xfId="2" applyFont="1" applyBorder="1" applyAlignment="1" applyProtection="1">
      <alignment horizontal="left"/>
      <protection locked="0"/>
    </xf>
    <xf numFmtId="0" fontId="13" fillId="0" borderId="42" xfId="2" applyFont="1" applyBorder="1" applyAlignment="1" applyProtection="1">
      <alignment horizontal="left"/>
      <protection locked="0"/>
    </xf>
    <xf numFmtId="0" fontId="13" fillId="0" borderId="35" xfId="2" applyFont="1" applyBorder="1" applyAlignment="1" applyProtection="1">
      <alignment horizontal="center"/>
      <protection locked="0"/>
    </xf>
    <xf numFmtId="0" fontId="13" fillId="0" borderId="36" xfId="2" applyFont="1" applyBorder="1" applyAlignment="1" applyProtection="1">
      <alignment horizontal="center"/>
      <protection locked="0"/>
    </xf>
    <xf numFmtId="0" fontId="10" fillId="0" borderId="37" xfId="2" applyFont="1" applyBorder="1" applyAlignment="1">
      <alignment horizontal="center"/>
    </xf>
    <xf numFmtId="0" fontId="10" fillId="0" borderId="6" xfId="2" applyFont="1" applyBorder="1" applyAlignment="1">
      <alignment horizontal="center"/>
    </xf>
    <xf numFmtId="0" fontId="14" fillId="0" borderId="6" xfId="2" applyFont="1" applyBorder="1" applyAlignment="1">
      <alignment horizontal="left"/>
    </xf>
    <xf numFmtId="0" fontId="13" fillId="0" borderId="33" xfId="2" applyFont="1" applyBorder="1" applyAlignment="1" applyProtection="1">
      <alignment horizontal="center"/>
      <protection locked="0"/>
    </xf>
    <xf numFmtId="0" fontId="13" fillId="0" borderId="34" xfId="2" applyFont="1" applyBorder="1" applyAlignment="1" applyProtection="1">
      <alignment horizontal="center"/>
      <protection locked="0"/>
    </xf>
    <xf numFmtId="0" fontId="11" fillId="0" borderId="33" xfId="2" applyFont="1" applyBorder="1" applyAlignment="1" applyProtection="1">
      <alignment horizontal="left"/>
      <protection locked="0"/>
    </xf>
    <xf numFmtId="0" fontId="11" fillId="0" borderId="34" xfId="2" applyFont="1" applyBorder="1" applyAlignment="1" applyProtection="1">
      <alignment horizontal="left"/>
      <protection locked="0"/>
    </xf>
    <xf numFmtId="0" fontId="13" fillId="0" borderId="34" xfId="2" applyFont="1" applyBorder="1" applyAlignment="1" applyProtection="1">
      <alignment horizontal="left"/>
      <protection locked="0"/>
    </xf>
    <xf numFmtId="0" fontId="13" fillId="0" borderId="32" xfId="2" applyFont="1" applyBorder="1" applyAlignment="1" applyProtection="1">
      <alignment horizontal="center"/>
      <protection locked="0"/>
    </xf>
    <xf numFmtId="0" fontId="11" fillId="0" borderId="6" xfId="2" applyFont="1" applyBorder="1" applyAlignment="1" applyProtection="1">
      <alignment horizontal="left"/>
      <protection locked="0"/>
    </xf>
    <xf numFmtId="0" fontId="11" fillId="0" borderId="8" xfId="2" applyFont="1" applyBorder="1" applyAlignment="1" applyProtection="1">
      <alignment horizontal="left"/>
      <protection locked="0"/>
    </xf>
    <xf numFmtId="0" fontId="13" fillId="0" borderId="32" xfId="2" applyFont="1" applyBorder="1" applyAlignment="1" applyProtection="1">
      <alignment horizontal="left"/>
      <protection locked="0"/>
    </xf>
    <xf numFmtId="0" fontId="10" fillId="0" borderId="21" xfId="2" applyFont="1" applyBorder="1" applyAlignment="1">
      <alignment horizontal="right"/>
    </xf>
    <xf numFmtId="0" fontId="8" fillId="4" borderId="22" xfId="2" applyFont="1" applyFill="1" applyBorder="1" applyAlignment="1">
      <alignment horizontal="center" vertical="center"/>
    </xf>
    <xf numFmtId="0" fontId="8" fillId="4" borderId="23" xfId="2" applyFont="1" applyFill="1" applyBorder="1" applyAlignment="1">
      <alignment horizontal="center" vertical="center"/>
    </xf>
    <xf numFmtId="0" fontId="8" fillId="4" borderId="28" xfId="2" applyFont="1" applyFill="1" applyBorder="1" applyAlignment="1">
      <alignment horizontal="center" vertical="center"/>
    </xf>
    <xf numFmtId="0" fontId="8" fillId="4" borderId="21" xfId="2" applyFont="1" applyFill="1" applyBorder="1" applyAlignment="1">
      <alignment horizontal="center" vertical="center"/>
    </xf>
    <xf numFmtId="0" fontId="8" fillId="4" borderId="24" xfId="2" applyFont="1" applyFill="1" applyBorder="1" applyAlignment="1">
      <alignment horizontal="center" vertical="center"/>
    </xf>
    <xf numFmtId="0" fontId="8" fillId="4" borderId="29" xfId="2" applyFont="1" applyFill="1" applyBorder="1" applyAlignment="1">
      <alignment horizontal="center" vertical="center"/>
    </xf>
    <xf numFmtId="0" fontId="10" fillId="4" borderId="25" xfId="0" applyFont="1" applyFill="1" applyBorder="1" applyAlignment="1">
      <alignment horizontal="center" vertical="justify"/>
    </xf>
    <xf numFmtId="0" fontId="10" fillId="4" borderId="26" xfId="0" applyFont="1" applyFill="1" applyBorder="1" applyAlignment="1">
      <alignment horizontal="center" vertical="justify"/>
    </xf>
    <xf numFmtId="0" fontId="8" fillId="4" borderId="25" xfId="2" applyFont="1" applyFill="1" applyBorder="1" applyAlignment="1">
      <alignment horizontal="center"/>
    </xf>
    <xf numFmtId="0" fontId="8" fillId="4" borderId="26" xfId="2" applyFont="1" applyFill="1" applyBorder="1" applyAlignment="1">
      <alignment horizontal="center"/>
    </xf>
    <xf numFmtId="0" fontId="8" fillId="4" borderId="27" xfId="2" applyFont="1" applyFill="1" applyBorder="1" applyAlignment="1">
      <alignment horizontal="center"/>
    </xf>
    <xf numFmtId="0" fontId="11" fillId="0" borderId="0" xfId="2" applyFont="1" applyAlignment="1">
      <alignment horizontal="left"/>
    </xf>
    <xf numFmtId="0" fontId="11" fillId="0" borderId="6" xfId="2" applyFont="1" applyBorder="1" applyAlignment="1">
      <alignment horizontal="center"/>
    </xf>
    <xf numFmtId="0" fontId="11" fillId="0" borderId="0" xfId="2" applyFont="1" applyAlignment="1">
      <alignment horizontal="center"/>
    </xf>
    <xf numFmtId="43" fontId="11" fillId="0" borderId="19" xfId="3" applyFont="1" applyBorder="1" applyAlignment="1" applyProtection="1">
      <alignment horizontal="center"/>
      <protection locked="0"/>
    </xf>
    <xf numFmtId="43" fontId="11" fillId="0" borderId="7" xfId="3" applyFont="1" applyBorder="1" applyAlignment="1" applyProtection="1">
      <alignment horizontal="center"/>
      <protection locked="0"/>
    </xf>
    <xf numFmtId="43" fontId="11" fillId="0" borderId="20" xfId="3" applyFont="1" applyBorder="1" applyAlignment="1" applyProtection="1">
      <alignment horizontal="center"/>
      <protection locked="0"/>
    </xf>
    <xf numFmtId="0" fontId="12" fillId="0" borderId="0" xfId="2" applyFont="1" applyAlignment="1">
      <alignment horizontal="center"/>
    </xf>
    <xf numFmtId="0" fontId="8" fillId="0" borderId="7" xfId="2" applyFont="1" applyBorder="1" applyAlignment="1">
      <alignment horizontal="left" wrapText="1"/>
    </xf>
    <xf numFmtId="0" fontId="8" fillId="0" borderId="0" xfId="2" applyFont="1" applyAlignment="1">
      <alignment horizontal="left"/>
    </xf>
    <xf numFmtId="0" fontId="21" fillId="5" borderId="53" xfId="5" applyFont="1" applyFill="1" applyBorder="1" applyAlignment="1">
      <alignment horizontal="center"/>
    </xf>
    <xf numFmtId="0" fontId="21" fillId="5" borderId="54" xfId="5" applyFont="1" applyFill="1" applyBorder="1" applyAlignment="1">
      <alignment horizontal="center"/>
    </xf>
    <xf numFmtId="0" fontId="21" fillId="5" borderId="55" xfId="5" applyFont="1" applyFill="1" applyBorder="1" applyAlignment="1">
      <alignment horizontal="center"/>
    </xf>
    <xf numFmtId="4" fontId="19" fillId="5" borderId="56" xfId="5" applyNumberFormat="1" applyFont="1" applyFill="1" applyBorder="1" applyAlignment="1">
      <alignment horizontal="right"/>
    </xf>
    <xf numFmtId="4" fontId="19" fillId="5" borderId="57" xfId="5" applyNumberFormat="1" applyFont="1" applyFill="1" applyBorder="1" applyAlignment="1">
      <alignment horizontal="right"/>
    </xf>
    <xf numFmtId="0" fontId="3" fillId="5" borderId="0" xfId="5" applyFill="1" applyAlignment="1">
      <alignment horizontal="center"/>
    </xf>
    <xf numFmtId="0" fontId="3" fillId="5" borderId="45" xfId="5" applyFill="1" applyBorder="1" applyAlignment="1">
      <alignment horizontal="center"/>
    </xf>
    <xf numFmtId="0" fontId="19" fillId="5" borderId="37" xfId="5" applyFont="1" applyFill="1" applyBorder="1" applyAlignment="1">
      <alignment horizontal="left" wrapText="1"/>
    </xf>
    <xf numFmtId="0" fontId="19" fillId="5" borderId="6" xfId="5" applyFont="1" applyFill="1" applyBorder="1" applyAlignment="1">
      <alignment horizontal="left" wrapText="1"/>
    </xf>
    <xf numFmtId="0" fontId="19" fillId="5" borderId="38" xfId="5" applyFont="1" applyFill="1" applyBorder="1" applyAlignment="1">
      <alignment horizontal="left" wrapText="1"/>
    </xf>
    <xf numFmtId="0" fontId="30" fillId="2" borderId="28" xfId="2" applyFont="1" applyFill="1" applyBorder="1" applyAlignment="1">
      <alignment horizontal="left" vertical="center" wrapText="1"/>
    </xf>
    <xf numFmtId="0" fontId="30" fillId="2" borderId="21" xfId="2" applyFont="1" applyFill="1" applyBorder="1" applyAlignment="1">
      <alignment horizontal="left" vertical="center" wrapText="1"/>
    </xf>
    <xf numFmtId="0" fontId="30" fillId="2" borderId="77" xfId="2" applyFont="1" applyFill="1" applyBorder="1" applyAlignment="1">
      <alignment horizontal="left" vertical="center" wrapText="1"/>
    </xf>
    <xf numFmtId="43" fontId="3" fillId="5" borderId="49" xfId="5" applyNumberFormat="1" applyFill="1" applyBorder="1" applyAlignment="1">
      <alignment horizontal="center"/>
    </xf>
    <xf numFmtId="43" fontId="3" fillId="5" borderId="50" xfId="5" applyNumberFormat="1" applyFill="1" applyBorder="1" applyAlignment="1">
      <alignment horizontal="center"/>
    </xf>
    <xf numFmtId="0" fontId="21" fillId="5" borderId="37" xfId="5" applyFont="1" applyFill="1" applyBorder="1" applyAlignment="1">
      <alignment horizontal="center"/>
    </xf>
    <xf numFmtId="0" fontId="21" fillId="5" borderId="6" xfId="5" applyFont="1" applyFill="1" applyBorder="1" applyAlignment="1">
      <alignment horizontal="center"/>
    </xf>
    <xf numFmtId="0" fontId="21" fillId="5" borderId="8" xfId="5" applyFont="1" applyFill="1" applyBorder="1" applyAlignment="1">
      <alignment horizontal="center"/>
    </xf>
    <xf numFmtId="43" fontId="3" fillId="5" borderId="17" xfId="1" applyFont="1" applyFill="1" applyBorder="1" applyAlignment="1">
      <alignment horizontal="right"/>
    </xf>
    <xf numFmtId="43" fontId="3" fillId="5" borderId="38" xfId="1" applyFont="1" applyFill="1" applyBorder="1" applyAlignment="1">
      <alignment horizontal="right"/>
    </xf>
    <xf numFmtId="43" fontId="3" fillId="5" borderId="60" xfId="1" applyFont="1" applyFill="1" applyBorder="1" applyAlignment="1">
      <alignment horizontal="right"/>
    </xf>
    <xf numFmtId="43" fontId="3" fillId="5" borderId="61" xfId="1" applyFont="1" applyFill="1" applyBorder="1" applyAlignment="1">
      <alignment horizontal="right"/>
    </xf>
    <xf numFmtId="43" fontId="3" fillId="5" borderId="49" xfId="1" applyFont="1" applyFill="1" applyBorder="1" applyAlignment="1">
      <alignment horizontal="right"/>
    </xf>
    <xf numFmtId="43" fontId="3" fillId="5" borderId="50" xfId="1" applyFont="1" applyFill="1" applyBorder="1" applyAlignment="1">
      <alignment horizontal="right"/>
    </xf>
    <xf numFmtId="0" fontId="21" fillId="5" borderId="44" xfId="5" applyFont="1" applyFill="1" applyBorder="1" applyAlignment="1">
      <alignment horizontal="center"/>
    </xf>
    <xf numFmtId="0" fontId="21" fillId="5" borderId="0" xfId="5" applyFont="1" applyFill="1" applyAlignment="1">
      <alignment horizontal="center"/>
    </xf>
    <xf numFmtId="0" fontId="21" fillId="5" borderId="5" xfId="5" applyFont="1" applyFill="1" applyBorder="1" applyAlignment="1">
      <alignment horizontal="center"/>
    </xf>
    <xf numFmtId="0" fontId="3" fillId="5" borderId="14" xfId="5" applyFill="1" applyBorder="1" applyAlignment="1">
      <alignment horizontal="right"/>
    </xf>
    <xf numFmtId="0" fontId="3" fillId="5" borderId="62" xfId="5" applyFill="1" applyBorder="1" applyAlignment="1">
      <alignment horizontal="right"/>
    </xf>
    <xf numFmtId="0" fontId="3" fillId="5" borderId="44" xfId="5" applyFill="1" applyBorder="1" applyAlignment="1">
      <alignment horizontal="right"/>
    </xf>
    <xf numFmtId="0" fontId="3" fillId="5" borderId="0" xfId="5" applyFill="1" applyAlignment="1">
      <alignment horizontal="right"/>
    </xf>
    <xf numFmtId="0" fontId="3" fillId="5" borderId="5" xfId="5" applyFill="1" applyBorder="1" applyAlignment="1">
      <alignment horizontal="right"/>
    </xf>
    <xf numFmtId="43" fontId="3" fillId="5" borderId="4" xfId="1" applyFont="1" applyFill="1" applyBorder="1" applyAlignment="1">
      <alignment horizontal="right"/>
    </xf>
    <xf numFmtId="43" fontId="3" fillId="5" borderId="45" xfId="1" applyFont="1" applyFill="1" applyBorder="1" applyAlignment="1">
      <alignment horizontal="right"/>
    </xf>
    <xf numFmtId="43" fontId="19" fillId="5" borderId="56" xfId="1" applyFont="1" applyFill="1" applyBorder="1" applyAlignment="1">
      <alignment horizontal="right"/>
    </xf>
    <xf numFmtId="43" fontId="19" fillId="5" borderId="57" xfId="1" applyFont="1" applyFill="1" applyBorder="1" applyAlignment="1">
      <alignment horizontal="right"/>
    </xf>
    <xf numFmtId="0" fontId="3" fillId="5" borderId="22" xfId="5" applyFill="1" applyBorder="1" applyAlignment="1">
      <alignment horizontal="center"/>
    </xf>
    <xf numFmtId="0" fontId="3" fillId="5" borderId="23" xfId="5" applyFill="1" applyBorder="1" applyAlignment="1">
      <alignment horizontal="center"/>
    </xf>
    <xf numFmtId="0" fontId="3" fillId="5" borderId="23" xfId="5" applyFill="1" applyBorder="1"/>
    <xf numFmtId="0" fontId="3" fillId="5" borderId="43" xfId="5" applyFill="1" applyBorder="1"/>
    <xf numFmtId="0" fontId="3" fillId="5" borderId="44" xfId="5" applyFill="1" applyBorder="1"/>
    <xf numFmtId="0" fontId="3" fillId="5" borderId="0" xfId="5" applyFill="1"/>
    <xf numFmtId="0" fontId="3" fillId="5" borderId="45" xfId="5" applyFill="1" applyBorder="1"/>
    <xf numFmtId="0" fontId="18" fillId="5" borderId="44" xfId="5" applyFont="1" applyFill="1" applyBorder="1" applyAlignment="1">
      <alignment horizontal="center"/>
    </xf>
    <xf numFmtId="0" fontId="18" fillId="5" borderId="0" xfId="5" applyFont="1" applyFill="1" applyAlignment="1">
      <alignment horizontal="center"/>
    </xf>
    <xf numFmtId="0" fontId="19" fillId="5" borderId="44" xfId="5" applyFont="1" applyFill="1" applyBorder="1" applyAlignment="1">
      <alignment horizontal="center"/>
    </xf>
    <xf numFmtId="0" fontId="19" fillId="5" borderId="0" xfId="5" applyFont="1" applyFill="1" applyAlignment="1">
      <alignment horizontal="center"/>
    </xf>
    <xf numFmtId="165" fontId="20" fillId="5" borderId="44" xfId="0" applyNumberFormat="1" applyFont="1" applyFill="1" applyBorder="1" applyAlignment="1">
      <alignment horizontal="center"/>
    </xf>
    <xf numFmtId="165" fontId="20" fillId="5" borderId="0" xfId="0" applyNumberFormat="1" applyFont="1" applyFill="1" applyAlignment="1">
      <alignment horizontal="center"/>
    </xf>
    <xf numFmtId="165" fontId="20" fillId="5" borderId="45" xfId="0" applyNumberFormat="1" applyFont="1" applyFill="1" applyBorder="1" applyAlignment="1">
      <alignment horizontal="center"/>
    </xf>
    <xf numFmtId="0" fontId="3" fillId="5" borderId="37" xfId="5" applyFill="1" applyBorder="1" applyAlignment="1">
      <alignment horizontal="center"/>
    </xf>
    <xf numFmtId="0" fontId="3" fillId="5" borderId="6" xfId="5" applyFill="1" applyBorder="1" applyAlignment="1">
      <alignment horizontal="center"/>
    </xf>
    <xf numFmtId="0" fontId="3" fillId="5" borderId="38" xfId="5" applyFill="1" applyBorder="1" applyAlignment="1">
      <alignment horizontal="center"/>
    </xf>
    <xf numFmtId="0" fontId="21" fillId="5" borderId="39" xfId="5" applyFont="1" applyFill="1" applyBorder="1" applyAlignment="1">
      <alignment horizontal="center"/>
    </xf>
    <xf numFmtId="0" fontId="21" fillId="5" borderId="7" xfId="5" applyFont="1" applyFill="1" applyBorder="1" applyAlignment="1">
      <alignment horizontal="center"/>
    </xf>
    <xf numFmtId="0" fontId="21" fillId="5" borderId="19" xfId="5" applyFont="1" applyFill="1" applyBorder="1" applyAlignment="1">
      <alignment horizontal="center"/>
    </xf>
    <xf numFmtId="0" fontId="21" fillId="5" borderId="40" xfId="5" applyFont="1" applyFill="1" applyBorder="1" applyAlignment="1">
      <alignment horizontal="center"/>
    </xf>
    <xf numFmtId="0" fontId="21" fillId="5" borderId="78" xfId="5" applyFont="1" applyFill="1" applyBorder="1" applyAlignment="1">
      <alignment horizontal="center"/>
    </xf>
    <xf numFmtId="0" fontId="21" fillId="5" borderId="79" xfId="5" applyFont="1" applyFill="1" applyBorder="1" applyAlignment="1">
      <alignment horizontal="center"/>
    </xf>
    <xf numFmtId="0" fontId="21" fillId="5" borderId="80" xfId="5" applyFont="1" applyFill="1" applyBorder="1" applyAlignment="1">
      <alignment horizontal="center"/>
    </xf>
  </cellXfs>
  <cellStyles count="11">
    <cellStyle name="Millares" xfId="1" builtinId="3"/>
    <cellStyle name="Millares 11 2" xfId="6" xr:uid="{3D1E84D9-CBB0-460E-8CAC-7A19831A285D}"/>
    <cellStyle name="Millares 2" xfId="3" xr:uid="{D92CF69B-5565-48A0-8E3B-3AAFA18E99C8}"/>
    <cellStyle name="Normal" xfId="0" builtinId="0"/>
    <cellStyle name="Normal 13" xfId="9" xr:uid="{2C62ADBA-4BDC-4DE7-9794-F9947DE7B7C6}"/>
    <cellStyle name="Normal 2" xfId="2" xr:uid="{5171115C-397A-44A2-B6B3-C5EFF8EEF067}"/>
    <cellStyle name="Normal 2 2" xfId="4" xr:uid="{C836A381-F99A-4FCF-A994-7372C152C752}"/>
    <cellStyle name="Normal 2 2 2" xfId="7" xr:uid="{E2B0E4CF-6BE9-4942-A490-CDBB6F0E01D5}"/>
    <cellStyle name="Normal 3" xfId="5" xr:uid="{2DA1B1AB-D5AA-4FE1-84E6-3D162467EDE6}"/>
    <cellStyle name="Normal 3 2" xfId="10" xr:uid="{F0025531-8A58-420A-BA78-D5BE84D76769}"/>
    <cellStyle name="Normal 8 4" xfId="8" xr:uid="{CC07ACDD-1411-4E95-94B9-E8291E3C78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2047875</xdr:colOff>
      <xdr:row>0</xdr:row>
      <xdr:rowOff>100965</xdr:rowOff>
    </xdr:from>
    <xdr:to>
      <xdr:col>4</xdr:col>
      <xdr:colOff>312420</xdr:colOff>
      <xdr:row>3</xdr:row>
      <xdr:rowOff>8439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CBAADCD-B937-4C3B-90CB-8FE6D94E1A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71875" y="100965"/>
          <a:ext cx="912495" cy="507549"/>
        </a:xfrm>
        <a:prstGeom prst="rect">
          <a:avLst/>
        </a:prstGeom>
      </xdr:spPr>
    </xdr:pic>
    <xdr:clientData/>
  </xdr:twoCellAnchor>
  <xdr:twoCellAnchor editAs="oneCell">
    <xdr:from>
      <xdr:col>2</xdr:col>
      <xdr:colOff>2047875</xdr:colOff>
      <xdr:row>44</xdr:row>
      <xdr:rowOff>100965</xdr:rowOff>
    </xdr:from>
    <xdr:to>
      <xdr:col>4</xdr:col>
      <xdr:colOff>312420</xdr:colOff>
      <xdr:row>47</xdr:row>
      <xdr:rowOff>37014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C22D1C9-AE0A-4C93-963C-508BBC68C0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0" y="100965"/>
          <a:ext cx="912495" cy="536124"/>
        </a:xfrm>
        <a:prstGeom prst="rect">
          <a:avLst/>
        </a:prstGeom>
      </xdr:spPr>
    </xdr:pic>
    <xdr:clientData/>
  </xdr:twoCellAnchor>
  <xdr:twoCellAnchor editAs="oneCell">
    <xdr:from>
      <xdr:col>2</xdr:col>
      <xdr:colOff>2047875</xdr:colOff>
      <xdr:row>89</xdr:row>
      <xdr:rowOff>100965</xdr:rowOff>
    </xdr:from>
    <xdr:to>
      <xdr:col>4</xdr:col>
      <xdr:colOff>312420</xdr:colOff>
      <xdr:row>92</xdr:row>
      <xdr:rowOff>94164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E0F37C0-1684-4F24-BD4F-D194F4F72C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9775" y="100965"/>
          <a:ext cx="912495" cy="564699"/>
        </a:xfrm>
        <a:prstGeom prst="rect">
          <a:avLst/>
        </a:prstGeom>
      </xdr:spPr>
    </xdr:pic>
    <xdr:clientData/>
  </xdr:twoCellAnchor>
  <xdr:twoCellAnchor editAs="oneCell">
    <xdr:from>
      <xdr:col>3</xdr:col>
      <xdr:colOff>752475</xdr:colOff>
      <xdr:row>140</xdr:row>
      <xdr:rowOff>53340</xdr:rowOff>
    </xdr:from>
    <xdr:to>
      <xdr:col>5</xdr:col>
      <xdr:colOff>264795</xdr:colOff>
      <xdr:row>143</xdr:row>
      <xdr:rowOff>75114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F65B27F-0D32-4265-B4EC-2CEAECB585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76450" y="53340"/>
          <a:ext cx="912495" cy="593274"/>
        </a:xfrm>
        <a:prstGeom prst="rect">
          <a:avLst/>
        </a:prstGeom>
      </xdr:spPr>
    </xdr:pic>
    <xdr:clientData/>
  </xdr:twoCellAnchor>
  <xdr:twoCellAnchor editAs="oneCell">
    <xdr:from>
      <xdr:col>8</xdr:col>
      <xdr:colOff>289561</xdr:colOff>
      <xdr:row>192</xdr:row>
      <xdr:rowOff>91440</xdr:rowOff>
    </xdr:from>
    <xdr:to>
      <xdr:col>9</xdr:col>
      <xdr:colOff>813436</xdr:colOff>
      <xdr:row>195</xdr:row>
      <xdr:rowOff>4629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B2B3D53A-3B7B-4DDD-9488-5E6A608EDB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99736" y="281940"/>
          <a:ext cx="923925" cy="484689"/>
        </a:xfrm>
        <a:prstGeom prst="rect">
          <a:avLst/>
        </a:prstGeom>
      </xdr:spPr>
    </xdr:pic>
    <xdr:clientData/>
  </xdr:twoCellAnchor>
  <xdr:twoCellAnchor editAs="oneCell">
    <xdr:from>
      <xdr:col>2</xdr:col>
      <xdr:colOff>571500</xdr:colOff>
      <xdr:row>220</xdr:row>
      <xdr:rowOff>13854</xdr:rowOff>
    </xdr:from>
    <xdr:to>
      <xdr:col>4</xdr:col>
      <xdr:colOff>70429</xdr:colOff>
      <xdr:row>221</xdr:row>
      <xdr:rowOff>152400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6CF1387-29A5-4B6C-B035-2422527E58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95500" y="13854"/>
          <a:ext cx="775279" cy="329046"/>
        </a:xfrm>
        <a:prstGeom prst="rect">
          <a:avLst/>
        </a:prstGeom>
      </xdr:spPr>
    </xdr:pic>
    <xdr:clientData/>
  </xdr:twoCellAnchor>
  <xdr:twoCellAnchor editAs="oneCell">
    <xdr:from>
      <xdr:col>2</xdr:col>
      <xdr:colOff>609600</xdr:colOff>
      <xdr:row>269</xdr:row>
      <xdr:rowOff>13854</xdr:rowOff>
    </xdr:from>
    <xdr:to>
      <xdr:col>4</xdr:col>
      <xdr:colOff>241879</xdr:colOff>
      <xdr:row>271</xdr:row>
      <xdr:rowOff>110910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390D189B-104F-4F86-ACF2-ECF3BEFCB0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33600" y="10462779"/>
          <a:ext cx="908629" cy="478056"/>
        </a:xfrm>
        <a:prstGeom prst="rect">
          <a:avLst/>
        </a:prstGeom>
      </xdr:spPr>
    </xdr:pic>
    <xdr:clientData/>
  </xdr:twoCellAnchor>
  <xdr:twoCellAnchor editAs="oneCell">
    <xdr:from>
      <xdr:col>2</xdr:col>
      <xdr:colOff>609600</xdr:colOff>
      <xdr:row>319</xdr:row>
      <xdr:rowOff>13854</xdr:rowOff>
    </xdr:from>
    <xdr:to>
      <xdr:col>4</xdr:col>
      <xdr:colOff>241879</xdr:colOff>
      <xdr:row>320</xdr:row>
      <xdr:rowOff>114300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C8AD6357-E333-4DD1-B7B5-49EF40588E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33600" y="21092679"/>
          <a:ext cx="908629" cy="2909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2047875</xdr:colOff>
      <xdr:row>0</xdr:row>
      <xdr:rowOff>100965</xdr:rowOff>
    </xdr:from>
    <xdr:to>
      <xdr:col>4</xdr:col>
      <xdr:colOff>436245</xdr:colOff>
      <xdr:row>3</xdr:row>
      <xdr:rowOff>37014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B9FD711-2E73-43B6-B579-4062392DAD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71875" y="100965"/>
          <a:ext cx="912495" cy="5075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2047875</xdr:colOff>
      <xdr:row>0</xdr:row>
      <xdr:rowOff>100965</xdr:rowOff>
    </xdr:from>
    <xdr:to>
      <xdr:col>4</xdr:col>
      <xdr:colOff>340995</xdr:colOff>
      <xdr:row>3</xdr:row>
      <xdr:rowOff>65589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5921158-2647-473D-95DA-4098DBE5B5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71875" y="100965"/>
          <a:ext cx="912495" cy="5361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752475</xdr:colOff>
      <xdr:row>0</xdr:row>
      <xdr:rowOff>53340</xdr:rowOff>
    </xdr:from>
    <xdr:to>
      <xdr:col>5</xdr:col>
      <xdr:colOff>160020</xdr:colOff>
      <xdr:row>3</xdr:row>
      <xdr:rowOff>46539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90FA40A-72D9-4A63-BABC-C48C7B5ED0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86025" y="53340"/>
          <a:ext cx="912495" cy="59327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289561</xdr:colOff>
      <xdr:row>1</xdr:row>
      <xdr:rowOff>91440</xdr:rowOff>
    </xdr:from>
    <xdr:to>
      <xdr:col>9</xdr:col>
      <xdr:colOff>451486</xdr:colOff>
      <xdr:row>4</xdr:row>
      <xdr:rowOff>4629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452C68-6C69-44DC-8D33-F95BB0DB87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85361" y="281940"/>
          <a:ext cx="923925" cy="48468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571500</xdr:colOff>
      <xdr:row>0</xdr:row>
      <xdr:rowOff>13854</xdr:rowOff>
    </xdr:from>
    <xdr:to>
      <xdr:col>3</xdr:col>
      <xdr:colOff>584779</xdr:colOff>
      <xdr:row>1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A4D4907-7589-4FF5-AC69-5AD380341B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0" y="13854"/>
          <a:ext cx="775279" cy="329046"/>
        </a:xfrm>
        <a:prstGeom prst="rect">
          <a:avLst/>
        </a:prstGeom>
      </xdr:spPr>
    </xdr:pic>
    <xdr:clientData/>
  </xdr:twoCellAnchor>
  <xdr:twoCellAnchor editAs="oneCell">
    <xdr:from>
      <xdr:col>2</xdr:col>
      <xdr:colOff>609600</xdr:colOff>
      <xdr:row>49</xdr:row>
      <xdr:rowOff>13854</xdr:rowOff>
    </xdr:from>
    <xdr:to>
      <xdr:col>3</xdr:col>
      <xdr:colOff>756229</xdr:colOff>
      <xdr:row>51</xdr:row>
      <xdr:rowOff>110910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AE1550B-3628-44F1-91CD-51D312F24F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14600" y="13854"/>
          <a:ext cx="908629" cy="478056"/>
        </a:xfrm>
        <a:prstGeom prst="rect">
          <a:avLst/>
        </a:prstGeom>
      </xdr:spPr>
    </xdr:pic>
    <xdr:clientData/>
  </xdr:twoCellAnchor>
  <xdr:twoCellAnchor editAs="oneCell">
    <xdr:from>
      <xdr:col>2</xdr:col>
      <xdr:colOff>609600</xdr:colOff>
      <xdr:row>99</xdr:row>
      <xdr:rowOff>13854</xdr:rowOff>
    </xdr:from>
    <xdr:to>
      <xdr:col>3</xdr:col>
      <xdr:colOff>756229</xdr:colOff>
      <xdr:row>100</xdr:row>
      <xdr:rowOff>114300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1250A31-63A2-43DC-88A2-0034D4532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0" y="13854"/>
          <a:ext cx="908629" cy="29094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609600</xdr:colOff>
      <xdr:row>0</xdr:row>
      <xdr:rowOff>13854</xdr:rowOff>
    </xdr:from>
    <xdr:to>
      <xdr:col>3</xdr:col>
      <xdr:colOff>756229</xdr:colOff>
      <xdr:row>2</xdr:row>
      <xdr:rowOff>110910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E0E25C4-2EC7-4851-B8D7-8F01999E03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33600" y="13854"/>
          <a:ext cx="908629" cy="47805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609600</xdr:colOff>
      <xdr:row>0</xdr:row>
      <xdr:rowOff>13854</xdr:rowOff>
    </xdr:from>
    <xdr:to>
      <xdr:col>3</xdr:col>
      <xdr:colOff>756229</xdr:colOff>
      <xdr:row>1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F4276C2-2D40-481B-9254-EB6E685906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0" y="13854"/>
          <a:ext cx="908629" cy="2909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velisse.vargas/Downloads/0%20FORMULARIO%20DE%20CORTE%202020%20A%20SER%20REMITI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Conciliación Banc"/>
      <sheetName val="ESTADOS MOV. BANCARIOS"/>
      <sheetName val="Movimientos Ant. Fin."/>
      <sheetName val="Arqueo de Caja"/>
      <sheetName val="Arqueo de cheques"/>
      <sheetName val="Transf. Recibidas"/>
      <sheetName val="Deuda Administrativa"/>
      <sheetName val="Cuadro Comparativo de Bienes"/>
      <sheetName val="Baja de Bienes"/>
      <sheetName val="Adq. de Bienes para Transf."/>
      <sheetName val="Lev. Adq. de Inmuebles"/>
      <sheetName val="Cheques Ant. Fin."/>
      <sheetName val="Obras en Proceso"/>
      <sheetName val="Ejec. Captación Directa"/>
      <sheetName val="Bienes  de Consumo"/>
      <sheetName val="Planilla Ejec. Rec Ext "/>
      <sheetName val="Bienes Inmuebles"/>
      <sheetName val="Amortización Póliza"/>
      <sheetName val="Alq, y Pagos Anticipados"/>
      <sheetName val="Licencias y Sofware"/>
      <sheetName val="Formulario Inversiones"/>
      <sheetName val="Propuestas de Asientos "/>
      <sheetName val="Trasferencia de la Presidencia"/>
      <sheetName val="Cuentas Por Cobrar Org. Rec."/>
      <sheetName val="Anticipo de Credito Impositivo"/>
      <sheetName val="Resumen de Valores "/>
    </sheetNames>
    <sheetDataSet>
      <sheetData sheetId="0" refreshError="1">
        <row r="5">
          <cell r="A5"/>
        </row>
        <row r="8">
          <cell r="A8" t="str">
            <v xml:space="preserve">Sub-Capítulo </v>
          </cell>
        </row>
        <row r="9">
          <cell r="A9" t="str">
            <v xml:space="preserve">DAF </v>
          </cell>
        </row>
        <row r="10">
          <cell r="A10" t="str">
            <v>UE</v>
          </cell>
        </row>
        <row r="17">
          <cell r="B17" t="str">
            <v>Preparado por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6B55E-46BE-4D1F-95F4-96D5F3A52302}">
  <sheetPr>
    <pageSetUpPr fitToPage="1"/>
  </sheetPr>
  <dimension ref="A1:P368"/>
  <sheetViews>
    <sheetView tabSelected="1" topLeftCell="A193" workbookViewId="0">
      <selection activeCell="L190" sqref="L190"/>
    </sheetView>
  </sheetViews>
  <sheetFormatPr baseColWidth="10" defaultRowHeight="15" x14ac:dyDescent="0.25"/>
  <cols>
    <col min="3" max="3" width="10.140625" customWidth="1"/>
    <col min="4" max="4" width="9" customWidth="1"/>
    <col min="5" max="5" width="9.7109375" customWidth="1"/>
    <col min="6" max="6" width="13.7109375" customWidth="1"/>
    <col min="7" max="7" width="11" customWidth="1"/>
    <col min="8" max="8" width="13" customWidth="1"/>
    <col min="9" max="9" width="6" customWidth="1"/>
    <col min="10" max="10" width="14.28515625" customWidth="1"/>
  </cols>
  <sheetData>
    <row r="1" spans="1:9" ht="15.75" x14ac:dyDescent="0.25">
      <c r="A1" s="1"/>
      <c r="B1" s="2"/>
      <c r="C1" s="2"/>
      <c r="D1" s="2"/>
      <c r="E1" s="2"/>
      <c r="F1" s="2"/>
      <c r="G1" s="2"/>
      <c r="H1" s="3"/>
      <c r="I1" s="4"/>
    </row>
    <row r="2" spans="1:9" ht="15.75" x14ac:dyDescent="0.25">
      <c r="A2" s="5"/>
      <c r="B2" s="6"/>
      <c r="C2" s="6"/>
      <c r="D2" s="6"/>
      <c r="E2" s="6"/>
      <c r="F2" s="6"/>
      <c r="G2" s="6"/>
      <c r="H2" s="7"/>
      <c r="I2" s="8"/>
    </row>
    <row r="3" spans="1:9" ht="15.75" x14ac:dyDescent="0.25">
      <c r="A3" s="5"/>
      <c r="B3" s="6"/>
      <c r="C3" s="6"/>
      <c r="D3" s="6"/>
      <c r="E3" s="6"/>
      <c r="F3" s="6"/>
      <c r="G3" s="6"/>
      <c r="H3" s="7"/>
      <c r="I3" s="8"/>
    </row>
    <row r="4" spans="1:9" ht="15.75" x14ac:dyDescent="0.25">
      <c r="A4" s="5"/>
      <c r="B4" s="6"/>
      <c r="C4" s="6"/>
      <c r="D4" s="6"/>
      <c r="E4" s="6"/>
      <c r="F4" s="6"/>
      <c r="G4" s="6"/>
      <c r="H4" s="7"/>
      <c r="I4" s="8"/>
    </row>
    <row r="5" spans="1:9" ht="15.75" x14ac:dyDescent="0.25">
      <c r="A5" s="252" t="s">
        <v>0</v>
      </c>
      <c r="B5" s="253"/>
      <c r="C5" s="253"/>
      <c r="D5" s="253"/>
      <c r="E5" s="253"/>
      <c r="F5" s="253"/>
      <c r="G5" s="253"/>
      <c r="H5" s="253"/>
      <c r="I5" s="254"/>
    </row>
    <row r="6" spans="1:9" x14ac:dyDescent="0.25">
      <c r="A6" s="255" t="s">
        <v>102</v>
      </c>
      <c r="B6" s="256"/>
      <c r="C6" s="256"/>
      <c r="D6" s="256"/>
      <c r="E6" s="256"/>
      <c r="F6" s="256"/>
      <c r="G6" s="256"/>
      <c r="H6" s="256"/>
      <c r="I6" s="257"/>
    </row>
    <row r="7" spans="1:9" ht="15.75" x14ac:dyDescent="0.25">
      <c r="A7" s="9"/>
      <c r="B7" s="10"/>
      <c r="C7" s="10"/>
      <c r="D7" s="10"/>
      <c r="E7" s="10"/>
      <c r="F7" s="10"/>
      <c r="G7" s="10"/>
      <c r="H7" s="11"/>
      <c r="I7" s="12"/>
    </row>
    <row r="8" spans="1:9" ht="15.75" x14ac:dyDescent="0.25">
      <c r="A8" s="13"/>
      <c r="B8" s="14" t="s">
        <v>1</v>
      </c>
      <c r="C8" s="15"/>
      <c r="D8" s="258" t="s">
        <v>77</v>
      </c>
      <c r="E8" s="258"/>
      <c r="F8" s="258"/>
      <c r="G8" s="16"/>
      <c r="H8" s="17"/>
      <c r="I8" s="8"/>
    </row>
    <row r="9" spans="1:9" ht="15.75" x14ac:dyDescent="0.25">
      <c r="A9" s="13"/>
      <c r="B9" s="18" t="s">
        <v>2</v>
      </c>
      <c r="C9" s="18"/>
      <c r="D9" s="159" t="s">
        <v>76</v>
      </c>
      <c r="E9" s="19"/>
      <c r="F9" s="19"/>
      <c r="G9" s="20"/>
      <c r="H9" s="17"/>
      <c r="I9" s="8"/>
    </row>
    <row r="10" spans="1:9" ht="15.75" x14ac:dyDescent="0.25">
      <c r="A10" s="13"/>
      <c r="B10" s="259" t="s">
        <v>3</v>
      </c>
      <c r="C10" s="259"/>
      <c r="D10" s="260" t="s">
        <v>106</v>
      </c>
      <c r="E10" s="260"/>
      <c r="F10" s="261" t="s">
        <v>4</v>
      </c>
      <c r="G10" s="261"/>
      <c r="H10" s="260" t="s">
        <v>80</v>
      </c>
      <c r="I10" s="262"/>
    </row>
    <row r="11" spans="1:9" ht="15.75" x14ac:dyDescent="0.25">
      <c r="A11" s="13"/>
      <c r="B11" s="21" t="s">
        <v>5</v>
      </c>
      <c r="C11" s="22" t="s">
        <v>79</v>
      </c>
      <c r="D11" s="23"/>
      <c r="E11" s="24"/>
      <c r="F11" s="25"/>
      <c r="G11" s="26"/>
      <c r="H11" s="27"/>
      <c r="I11" s="8"/>
    </row>
    <row r="12" spans="1:9" ht="15.75" x14ac:dyDescent="0.25">
      <c r="A12" s="13"/>
      <c r="B12" s="28"/>
      <c r="C12" s="28"/>
      <c r="D12" s="28"/>
      <c r="E12" s="28"/>
      <c r="F12" s="28"/>
      <c r="G12" s="28"/>
      <c r="H12" s="35" t="s">
        <v>6</v>
      </c>
      <c r="I12" s="8"/>
    </row>
    <row r="13" spans="1:9" ht="15.75" x14ac:dyDescent="0.25">
      <c r="A13" s="13"/>
      <c r="B13" s="14" t="s">
        <v>7</v>
      </c>
      <c r="C13" s="14"/>
      <c r="D13" s="14"/>
      <c r="E13" s="14"/>
      <c r="F13" s="243"/>
      <c r="G13" s="243"/>
      <c r="H13" s="36">
        <v>2011484.07</v>
      </c>
      <c r="I13" s="8"/>
    </row>
    <row r="14" spans="1:9" ht="15.75" x14ac:dyDescent="0.25">
      <c r="A14" s="13"/>
      <c r="B14" s="37" t="s">
        <v>8</v>
      </c>
      <c r="C14" s="37"/>
      <c r="D14" s="37"/>
      <c r="E14" s="37"/>
      <c r="F14" s="28"/>
      <c r="G14" s="28"/>
      <c r="H14" s="36"/>
      <c r="I14" s="8"/>
    </row>
    <row r="15" spans="1:9" ht="15.75" x14ac:dyDescent="0.25">
      <c r="A15" s="13"/>
      <c r="B15" s="28" t="s">
        <v>9</v>
      </c>
      <c r="C15" s="28"/>
      <c r="D15" s="28"/>
      <c r="E15" s="28"/>
      <c r="F15" s="244"/>
      <c r="G15" s="244"/>
      <c r="H15" s="36"/>
      <c r="I15" s="8"/>
    </row>
    <row r="16" spans="1:9" ht="15.75" x14ac:dyDescent="0.25">
      <c r="A16" s="13"/>
      <c r="B16" s="28" t="s">
        <v>10</v>
      </c>
      <c r="C16" s="28"/>
      <c r="D16" s="28"/>
      <c r="E16" s="28"/>
      <c r="F16" s="243"/>
      <c r="G16" s="243"/>
      <c r="H16" s="36"/>
      <c r="I16" s="8"/>
    </row>
    <row r="17" spans="1:9" ht="15.75" x14ac:dyDescent="0.25">
      <c r="A17" s="13"/>
      <c r="B17" s="14" t="s">
        <v>11</v>
      </c>
      <c r="C17" s="14"/>
      <c r="D17" s="14"/>
      <c r="E17" s="14"/>
      <c r="F17" s="28"/>
      <c r="G17" s="28"/>
      <c r="H17" s="39">
        <f>SUM(H13:H16)</f>
        <v>2011484.07</v>
      </c>
      <c r="I17" s="8"/>
    </row>
    <row r="18" spans="1:9" ht="15.75" x14ac:dyDescent="0.25">
      <c r="A18" s="13"/>
      <c r="B18" s="37" t="s">
        <v>12</v>
      </c>
      <c r="C18" s="37"/>
      <c r="D18" s="37"/>
      <c r="E18" s="37"/>
      <c r="F18" s="28"/>
      <c r="G18" s="28"/>
      <c r="H18" s="36"/>
      <c r="I18" s="8"/>
    </row>
    <row r="19" spans="1:9" ht="15.75" x14ac:dyDescent="0.25">
      <c r="A19" s="13"/>
      <c r="B19" s="28" t="s">
        <v>13</v>
      </c>
      <c r="C19" s="28"/>
      <c r="D19" s="28"/>
      <c r="E19" s="28"/>
      <c r="F19" s="243"/>
      <c r="G19" s="243"/>
      <c r="H19" s="36">
        <v>250000</v>
      </c>
      <c r="I19" s="8"/>
    </row>
    <row r="20" spans="1:9" ht="15.75" x14ac:dyDescent="0.25">
      <c r="A20" s="13"/>
      <c r="B20" s="28" t="s">
        <v>14</v>
      </c>
      <c r="C20" s="28"/>
      <c r="D20" s="28"/>
      <c r="E20" s="28"/>
      <c r="F20" s="243"/>
      <c r="G20" s="243"/>
      <c r="H20" s="36"/>
      <c r="I20" s="8"/>
    </row>
    <row r="21" spans="1:9" ht="15.75" x14ac:dyDescent="0.25">
      <c r="A21" s="13"/>
      <c r="B21" s="28" t="s">
        <v>15</v>
      </c>
      <c r="C21" s="28"/>
      <c r="D21" s="28"/>
      <c r="E21" s="28"/>
      <c r="F21" s="38"/>
      <c r="G21" s="38"/>
      <c r="H21" s="36">
        <v>850</v>
      </c>
      <c r="I21" s="8"/>
    </row>
    <row r="22" spans="1:9" ht="16.5" thickBot="1" x14ac:dyDescent="0.3">
      <c r="A22" s="13"/>
      <c r="B22" s="14" t="s">
        <v>16</v>
      </c>
      <c r="C22" s="14"/>
      <c r="D22" s="14"/>
      <c r="E22" s="14"/>
      <c r="F22" s="243"/>
      <c r="G22" s="243"/>
      <c r="H22" s="40">
        <f>SUM(H17-H19-H20-H21)</f>
        <v>1760634.07</v>
      </c>
      <c r="I22" s="8"/>
    </row>
    <row r="23" spans="1:9" ht="16.5" thickTop="1" x14ac:dyDescent="0.25">
      <c r="A23" s="13"/>
      <c r="B23" s="41"/>
      <c r="C23" s="41"/>
      <c r="D23" s="41"/>
      <c r="E23" s="41"/>
      <c r="F23" s="41"/>
      <c r="G23" s="41"/>
      <c r="H23" s="42"/>
      <c r="I23" s="8"/>
    </row>
    <row r="24" spans="1:9" ht="15.75" x14ac:dyDescent="0.25">
      <c r="A24" s="13"/>
      <c r="B24" s="28"/>
      <c r="C24" s="28"/>
      <c r="D24" s="28"/>
      <c r="E24" s="28"/>
      <c r="F24" s="28"/>
      <c r="G24" s="28"/>
      <c r="H24" s="35" t="s">
        <v>17</v>
      </c>
      <c r="I24" s="8"/>
    </row>
    <row r="25" spans="1:9" ht="15.75" x14ac:dyDescent="0.25">
      <c r="A25" s="13"/>
      <c r="B25" s="14" t="s">
        <v>18</v>
      </c>
      <c r="C25" s="14"/>
      <c r="D25" s="14"/>
      <c r="E25" s="14"/>
      <c r="F25" s="243"/>
      <c r="G25" s="243"/>
      <c r="H25" s="36">
        <v>1760634.07</v>
      </c>
      <c r="I25" s="8"/>
    </row>
    <row r="26" spans="1:9" ht="15.75" x14ac:dyDescent="0.25">
      <c r="A26" s="13"/>
      <c r="B26" s="14"/>
      <c r="C26" s="14"/>
      <c r="D26" s="14"/>
      <c r="E26" s="14"/>
      <c r="F26" s="38"/>
      <c r="G26" s="38"/>
      <c r="H26" s="36"/>
      <c r="I26" s="8"/>
    </row>
    <row r="27" spans="1:9" ht="15.75" x14ac:dyDescent="0.25">
      <c r="A27" s="13"/>
      <c r="B27" s="37" t="s">
        <v>8</v>
      </c>
      <c r="C27" s="37"/>
      <c r="D27" s="37"/>
      <c r="E27" s="37"/>
      <c r="F27" s="28"/>
      <c r="G27" s="28"/>
      <c r="H27" s="43"/>
      <c r="I27" s="8"/>
    </row>
    <row r="28" spans="1:9" ht="15.75" x14ac:dyDescent="0.25">
      <c r="A28" s="13"/>
      <c r="B28" s="28" t="s">
        <v>19</v>
      </c>
      <c r="C28" s="28"/>
      <c r="D28" s="28"/>
      <c r="E28" s="28"/>
      <c r="F28" s="243"/>
      <c r="G28" s="243"/>
      <c r="H28" s="36"/>
      <c r="I28" s="8"/>
    </row>
    <row r="29" spans="1:9" ht="15.75" x14ac:dyDescent="0.25">
      <c r="A29" s="13"/>
      <c r="B29" s="28"/>
      <c r="C29" s="28"/>
      <c r="D29" s="28"/>
      <c r="E29" s="28"/>
      <c r="F29" s="38"/>
      <c r="G29" s="38"/>
      <c r="H29" s="36">
        <v>0</v>
      </c>
      <c r="I29" s="8"/>
    </row>
    <row r="30" spans="1:9" ht="15.75" x14ac:dyDescent="0.25">
      <c r="A30" s="13"/>
      <c r="B30" s="14" t="s">
        <v>11</v>
      </c>
      <c r="C30" s="14"/>
      <c r="D30" s="14"/>
      <c r="E30" s="14"/>
      <c r="F30" s="246"/>
      <c r="G30" s="246"/>
      <c r="H30" s="3">
        <f>SUM(H25:H29)</f>
        <v>1760634.07</v>
      </c>
      <c r="I30" s="8"/>
    </row>
    <row r="31" spans="1:9" ht="15.75" x14ac:dyDescent="0.25">
      <c r="A31" s="13"/>
      <c r="B31" s="28"/>
      <c r="C31" s="28"/>
      <c r="D31" s="28"/>
      <c r="E31" s="28"/>
      <c r="F31" s="28"/>
      <c r="G31" s="28"/>
      <c r="H31" s="43"/>
      <c r="I31" s="8"/>
    </row>
    <row r="32" spans="1:9" ht="15.75" x14ac:dyDescent="0.25">
      <c r="A32" s="13"/>
      <c r="B32" s="37" t="s">
        <v>12</v>
      </c>
      <c r="C32" s="37"/>
      <c r="D32" s="37"/>
      <c r="E32" s="37"/>
      <c r="F32" s="28"/>
      <c r="G32" s="28"/>
      <c r="H32" s="36"/>
      <c r="I32" s="8"/>
    </row>
    <row r="33" spans="1:9" ht="15.75" x14ac:dyDescent="0.25">
      <c r="A33" s="13"/>
      <c r="B33" s="28" t="s">
        <v>20</v>
      </c>
      <c r="C33" s="28"/>
      <c r="D33" s="28"/>
      <c r="E33" s="28"/>
      <c r="F33" s="246"/>
      <c r="G33" s="246"/>
      <c r="H33" s="36">
        <v>0</v>
      </c>
      <c r="I33" s="8"/>
    </row>
    <row r="34" spans="1:9" ht="15.75" x14ac:dyDescent="0.25">
      <c r="A34" s="13"/>
      <c r="B34" s="28"/>
      <c r="C34" s="28"/>
      <c r="D34" s="28"/>
      <c r="E34" s="28"/>
      <c r="F34" s="44"/>
      <c r="G34" s="44"/>
      <c r="H34" s="36"/>
      <c r="I34" s="8"/>
    </row>
    <row r="35" spans="1:9" ht="16.5" thickBot="1" x14ac:dyDescent="0.3">
      <c r="A35" s="13"/>
      <c r="B35" s="14" t="s">
        <v>16</v>
      </c>
      <c r="C35" s="14"/>
      <c r="D35" s="14"/>
      <c r="E35" s="14"/>
      <c r="F35" s="28"/>
      <c r="G35" s="28"/>
      <c r="H35" s="40">
        <f>SUM(H30-H33)</f>
        <v>1760634.07</v>
      </c>
      <c r="I35" s="8"/>
    </row>
    <row r="36" spans="1:9" ht="17.25" thickTop="1" thickBot="1" x14ac:dyDescent="0.3">
      <c r="A36" s="45"/>
      <c r="B36" s="46"/>
      <c r="C36" s="46"/>
      <c r="D36" s="46"/>
      <c r="E36" s="46"/>
      <c r="F36" s="47"/>
      <c r="G36" s="47"/>
      <c r="H36" s="48"/>
      <c r="I36" s="49"/>
    </row>
    <row r="37" spans="1:9" ht="16.5" thickTop="1" x14ac:dyDescent="0.25">
      <c r="A37" s="31"/>
      <c r="B37" s="50"/>
      <c r="C37" s="50"/>
      <c r="D37" s="50"/>
      <c r="E37" s="50"/>
      <c r="F37" s="32"/>
      <c r="G37" s="32"/>
      <c r="H37" s="247" t="s">
        <v>21</v>
      </c>
      <c r="I37" s="248"/>
    </row>
    <row r="38" spans="1:9" ht="15.75" x14ac:dyDescent="0.25">
      <c r="A38" s="13"/>
      <c r="B38" s="14"/>
      <c r="C38" s="14"/>
      <c r="D38" s="14"/>
      <c r="E38" s="14"/>
      <c r="F38" s="28"/>
      <c r="G38" s="28"/>
      <c r="H38" s="51"/>
      <c r="I38" s="8"/>
    </row>
    <row r="39" spans="1:9" ht="15.75" x14ac:dyDescent="0.25">
      <c r="A39" s="52"/>
      <c r="B39" s="249" t="s">
        <v>97</v>
      </c>
      <c r="C39" s="249"/>
      <c r="D39" s="250" t="s">
        <v>98</v>
      </c>
      <c r="E39" s="250"/>
      <c r="F39" s="53"/>
      <c r="G39" s="251" t="s">
        <v>99</v>
      </c>
      <c r="H39" s="251"/>
      <c r="I39" s="8"/>
    </row>
    <row r="40" spans="1:9" ht="15.75" x14ac:dyDescent="0.25">
      <c r="A40" s="13"/>
      <c r="B40" s="28" t="s">
        <v>100</v>
      </c>
      <c r="C40" s="28"/>
      <c r="D40" s="28" t="s">
        <v>101</v>
      </c>
      <c r="E40" s="28"/>
      <c r="F40" s="28"/>
      <c r="G40" s="242" t="s">
        <v>22</v>
      </c>
      <c r="H40" s="242"/>
      <c r="I40" s="28"/>
    </row>
    <row r="41" spans="1:9" ht="15.75" x14ac:dyDescent="0.25">
      <c r="A41" s="13"/>
      <c r="B41" s="28" t="s">
        <v>23</v>
      </c>
      <c r="C41" s="28"/>
      <c r="D41" s="243" t="s">
        <v>24</v>
      </c>
      <c r="E41" s="243"/>
      <c r="F41" s="28"/>
      <c r="G41" s="244" t="s">
        <v>25</v>
      </c>
      <c r="H41" s="244"/>
      <c r="I41" s="245"/>
    </row>
    <row r="42" spans="1:9" ht="15.75" x14ac:dyDescent="0.25">
      <c r="A42" s="13"/>
      <c r="B42" s="28"/>
      <c r="C42" s="28"/>
      <c r="D42" s="38"/>
      <c r="E42" s="38"/>
      <c r="F42" s="28"/>
      <c r="G42" s="38"/>
      <c r="H42" s="38"/>
      <c r="I42" s="160"/>
    </row>
    <row r="43" spans="1:9" ht="30" customHeight="1" x14ac:dyDescent="0.25">
      <c r="A43" s="54"/>
      <c r="B43" s="55"/>
      <c r="C43" s="55"/>
      <c r="D43" s="56"/>
      <c r="E43" s="56"/>
      <c r="F43" s="55" t="s">
        <v>26</v>
      </c>
      <c r="G43" s="55"/>
      <c r="H43" s="57"/>
      <c r="I43" s="58"/>
    </row>
    <row r="44" spans="1:9" ht="15.75" x14ac:dyDescent="0.25">
      <c r="A44" s="28"/>
      <c r="B44" s="28"/>
      <c r="C44" s="28"/>
      <c r="D44" s="38"/>
      <c r="E44" s="28"/>
      <c r="F44" s="28"/>
      <c r="G44" s="38"/>
      <c r="H44" s="59"/>
      <c r="I44" s="38"/>
    </row>
    <row r="45" spans="1:9" ht="15.75" x14ac:dyDescent="0.25">
      <c r="A45" s="1"/>
      <c r="B45" s="2"/>
      <c r="C45" s="2"/>
      <c r="D45" s="2"/>
      <c r="E45" s="2"/>
      <c r="F45" s="2"/>
      <c r="G45" s="2"/>
      <c r="H45" s="3"/>
      <c r="I45" s="4"/>
    </row>
    <row r="46" spans="1:9" ht="15.75" x14ac:dyDescent="0.25">
      <c r="A46" s="5"/>
      <c r="B46" s="6"/>
      <c r="C46" s="6"/>
      <c r="D46" s="6"/>
      <c r="E46" s="6"/>
      <c r="F46" s="6"/>
      <c r="G46" s="6"/>
      <c r="H46" s="7"/>
      <c r="I46" s="8"/>
    </row>
    <row r="47" spans="1:9" ht="15.75" x14ac:dyDescent="0.25">
      <c r="A47" s="5"/>
      <c r="B47" s="6"/>
      <c r="C47" s="6"/>
      <c r="D47" s="6"/>
      <c r="E47" s="6"/>
      <c r="F47" s="6"/>
      <c r="G47" s="6"/>
      <c r="H47" s="7"/>
      <c r="I47" s="8"/>
    </row>
    <row r="48" spans="1:9" ht="15.75" x14ac:dyDescent="0.25">
      <c r="A48" s="5"/>
      <c r="B48" s="6"/>
      <c r="C48" s="6"/>
      <c r="D48" s="6"/>
      <c r="E48" s="6"/>
      <c r="F48" s="6"/>
      <c r="G48" s="6"/>
      <c r="H48" s="7"/>
      <c r="I48" s="8"/>
    </row>
    <row r="49" spans="1:9" ht="15.75" x14ac:dyDescent="0.25">
      <c r="A49" s="252" t="s">
        <v>0</v>
      </c>
      <c r="B49" s="253"/>
      <c r="C49" s="253"/>
      <c r="D49" s="253"/>
      <c r="E49" s="253"/>
      <c r="F49" s="253"/>
      <c r="G49" s="253"/>
      <c r="H49" s="253"/>
      <c r="I49" s="254"/>
    </row>
    <row r="50" spans="1:9" x14ac:dyDescent="0.25">
      <c r="A50" s="255" t="s">
        <v>96</v>
      </c>
      <c r="B50" s="256"/>
      <c r="C50" s="256"/>
      <c r="D50" s="256"/>
      <c r="E50" s="256"/>
      <c r="F50" s="256"/>
      <c r="G50" s="256"/>
      <c r="H50" s="256"/>
      <c r="I50" s="257"/>
    </row>
    <row r="51" spans="1:9" ht="15.75" x14ac:dyDescent="0.25">
      <c r="A51" s="9"/>
      <c r="B51" s="10"/>
      <c r="C51" s="10"/>
      <c r="D51" s="10"/>
      <c r="E51" s="10"/>
      <c r="F51" s="10"/>
      <c r="G51" s="10"/>
      <c r="H51" s="11"/>
      <c r="I51" s="12"/>
    </row>
    <row r="52" spans="1:9" ht="15.75" x14ac:dyDescent="0.25">
      <c r="A52" s="13"/>
      <c r="B52" s="14" t="s">
        <v>1</v>
      </c>
      <c r="C52" s="15"/>
      <c r="D52" s="258" t="s">
        <v>77</v>
      </c>
      <c r="E52" s="258"/>
      <c r="F52" s="258"/>
      <c r="G52" s="16"/>
      <c r="H52" s="17"/>
      <c r="I52" s="8"/>
    </row>
    <row r="53" spans="1:9" ht="15.75" x14ac:dyDescent="0.25">
      <c r="A53" s="13"/>
      <c r="B53" s="18" t="s">
        <v>2</v>
      </c>
      <c r="C53" s="18"/>
      <c r="D53" s="159" t="s">
        <v>76</v>
      </c>
      <c r="E53" s="19"/>
      <c r="F53" s="19"/>
      <c r="G53" s="20"/>
      <c r="H53" s="17"/>
      <c r="I53" s="8"/>
    </row>
    <row r="54" spans="1:9" ht="15.75" x14ac:dyDescent="0.25">
      <c r="A54" s="13"/>
      <c r="B54" s="259" t="s">
        <v>3</v>
      </c>
      <c r="C54" s="259"/>
      <c r="D54" s="260" t="s">
        <v>81</v>
      </c>
      <c r="E54" s="260"/>
      <c r="F54" s="261" t="s">
        <v>4</v>
      </c>
      <c r="G54" s="261"/>
      <c r="H54" s="260" t="s">
        <v>82</v>
      </c>
      <c r="I54" s="262"/>
    </row>
    <row r="55" spans="1:9" ht="15.75" x14ac:dyDescent="0.25">
      <c r="A55" s="13"/>
      <c r="B55" s="226" t="s">
        <v>5</v>
      </c>
      <c r="C55" s="22" t="s">
        <v>79</v>
      </c>
      <c r="D55" s="23"/>
      <c r="E55" s="227"/>
      <c r="F55" s="25"/>
      <c r="G55" s="26"/>
      <c r="H55" s="27"/>
      <c r="I55" s="8"/>
    </row>
    <row r="56" spans="1:9" ht="15.75" x14ac:dyDescent="0.25">
      <c r="A56" s="13"/>
      <c r="B56" s="28"/>
      <c r="C56" s="28"/>
      <c r="D56" s="28"/>
      <c r="E56" s="28"/>
      <c r="F56" s="228"/>
      <c r="G56" s="232"/>
      <c r="H56" s="7"/>
      <c r="I56" s="8"/>
    </row>
    <row r="57" spans="1:9" ht="15.75" x14ac:dyDescent="0.25">
      <c r="A57" s="13"/>
      <c r="B57" s="28"/>
      <c r="C57" s="28"/>
      <c r="D57" s="28"/>
      <c r="E57" s="28"/>
      <c r="F57" s="28"/>
      <c r="G57" s="28"/>
      <c r="H57" s="35" t="s">
        <v>6</v>
      </c>
      <c r="I57" s="8"/>
    </row>
    <row r="58" spans="1:9" ht="15.75" x14ac:dyDescent="0.25">
      <c r="A58" s="13"/>
      <c r="B58" s="14" t="s">
        <v>7</v>
      </c>
      <c r="C58" s="14"/>
      <c r="D58" s="14"/>
      <c r="E58" s="14"/>
      <c r="F58" s="243"/>
      <c r="G58" s="243"/>
      <c r="H58" s="36">
        <v>36809.15</v>
      </c>
      <c r="I58" s="8"/>
    </row>
    <row r="59" spans="1:9" ht="15.75" x14ac:dyDescent="0.25">
      <c r="A59" s="13"/>
      <c r="B59" s="28"/>
      <c r="C59" s="28"/>
      <c r="D59" s="28"/>
      <c r="E59" s="28"/>
      <c r="F59" s="28"/>
      <c r="G59" s="28"/>
      <c r="H59" s="36"/>
      <c r="I59" s="8"/>
    </row>
    <row r="60" spans="1:9" ht="15.75" x14ac:dyDescent="0.25">
      <c r="A60" s="13"/>
      <c r="B60" s="37" t="s">
        <v>8</v>
      </c>
      <c r="C60" s="37"/>
      <c r="D60" s="37"/>
      <c r="E60" s="37"/>
      <c r="F60" s="28"/>
      <c r="G60" s="28"/>
      <c r="H60" s="36"/>
      <c r="I60" s="8"/>
    </row>
    <row r="61" spans="1:9" ht="15.75" x14ac:dyDescent="0.25">
      <c r="A61" s="13"/>
      <c r="B61" s="28" t="s">
        <v>9</v>
      </c>
      <c r="C61" s="28"/>
      <c r="D61" s="28"/>
      <c r="E61" s="28"/>
      <c r="F61" s="244"/>
      <c r="G61" s="244"/>
      <c r="H61" s="36">
        <v>100000</v>
      </c>
      <c r="I61" s="8"/>
    </row>
    <row r="62" spans="1:9" ht="15.75" x14ac:dyDescent="0.25">
      <c r="A62" s="13"/>
      <c r="B62" s="28" t="s">
        <v>10</v>
      </c>
      <c r="C62" s="28"/>
      <c r="D62" s="28"/>
      <c r="E62" s="28"/>
      <c r="F62" s="243"/>
      <c r="G62" s="243"/>
      <c r="H62" s="36"/>
      <c r="I62" s="8"/>
    </row>
    <row r="63" spans="1:9" ht="15.75" x14ac:dyDescent="0.25">
      <c r="A63" s="13"/>
      <c r="B63" s="28"/>
      <c r="C63" s="28"/>
      <c r="D63" s="28"/>
      <c r="E63" s="28"/>
      <c r="F63" s="229"/>
      <c r="G63" s="229"/>
      <c r="H63" s="36"/>
      <c r="I63" s="8"/>
    </row>
    <row r="64" spans="1:9" ht="15.75" x14ac:dyDescent="0.25">
      <c r="A64" s="13"/>
      <c r="B64" s="14" t="s">
        <v>11</v>
      </c>
      <c r="C64" s="14"/>
      <c r="D64" s="14"/>
      <c r="E64" s="14"/>
      <c r="F64" s="28"/>
      <c r="G64" s="28"/>
      <c r="H64" s="39">
        <f>SUM(H58:H62)</f>
        <v>136809.15</v>
      </c>
      <c r="I64" s="8"/>
    </row>
    <row r="65" spans="1:9" ht="15.75" x14ac:dyDescent="0.25">
      <c r="A65" s="13"/>
      <c r="B65" s="28"/>
      <c r="C65" s="28"/>
      <c r="D65" s="28"/>
      <c r="E65" s="28"/>
      <c r="F65" s="28"/>
      <c r="G65" s="28"/>
      <c r="H65" s="36"/>
      <c r="I65" s="8"/>
    </row>
    <row r="66" spans="1:9" ht="15.75" x14ac:dyDescent="0.25">
      <c r="A66" s="13"/>
      <c r="B66" s="37" t="s">
        <v>12</v>
      </c>
      <c r="C66" s="37"/>
      <c r="D66" s="37"/>
      <c r="E66" s="37"/>
      <c r="F66" s="28"/>
      <c r="G66" s="28"/>
      <c r="H66" s="36"/>
      <c r="I66" s="8"/>
    </row>
    <row r="67" spans="1:9" ht="15.75" x14ac:dyDescent="0.25">
      <c r="A67" s="13"/>
      <c r="B67" s="28" t="s">
        <v>13</v>
      </c>
      <c r="C67" s="28"/>
      <c r="D67" s="28"/>
      <c r="E67" s="28"/>
      <c r="F67" s="243"/>
      <c r="G67" s="243"/>
      <c r="H67" s="36">
        <v>63999.87</v>
      </c>
      <c r="I67" s="8"/>
    </row>
    <row r="68" spans="1:9" ht="15.75" x14ac:dyDescent="0.25">
      <c r="A68" s="13"/>
      <c r="B68" s="28" t="s">
        <v>14</v>
      </c>
      <c r="C68" s="28"/>
      <c r="D68" s="28"/>
      <c r="E68" s="28"/>
      <c r="F68" s="243"/>
      <c r="G68" s="243"/>
      <c r="H68" s="36"/>
      <c r="I68" s="8"/>
    </row>
    <row r="69" spans="1:9" ht="15.75" x14ac:dyDescent="0.25">
      <c r="A69" s="13"/>
      <c r="B69" s="28" t="s">
        <v>15</v>
      </c>
      <c r="C69" s="28"/>
      <c r="D69" s="28"/>
      <c r="E69" s="28"/>
      <c r="F69" s="229"/>
      <c r="G69" s="229"/>
      <c r="H69" s="36">
        <v>194.8</v>
      </c>
      <c r="I69" s="8"/>
    </row>
    <row r="70" spans="1:9" ht="15.75" x14ac:dyDescent="0.25">
      <c r="A70" s="13"/>
      <c r="B70" s="28"/>
      <c r="C70" s="28"/>
      <c r="D70" s="28"/>
      <c r="E70" s="28"/>
      <c r="F70" s="229"/>
      <c r="G70" s="229"/>
      <c r="H70" s="36"/>
      <c r="I70" s="8"/>
    </row>
    <row r="71" spans="1:9" ht="16.5" thickBot="1" x14ac:dyDescent="0.3">
      <c r="A71" s="13"/>
      <c r="B71" s="14" t="s">
        <v>16</v>
      </c>
      <c r="C71" s="14"/>
      <c r="D71" s="14"/>
      <c r="E71" s="14"/>
      <c r="F71" s="243"/>
      <c r="G71" s="243"/>
      <c r="H71" s="40">
        <f>SUM(H64-H67-H68-H69)</f>
        <v>72614.48</v>
      </c>
      <c r="I71" s="8"/>
    </row>
    <row r="72" spans="1:9" ht="16.5" thickTop="1" x14ac:dyDescent="0.25">
      <c r="A72" s="13"/>
      <c r="B72" s="41"/>
      <c r="C72" s="41"/>
      <c r="D72" s="41"/>
      <c r="E72" s="41"/>
      <c r="F72" s="41"/>
      <c r="G72" s="41"/>
      <c r="H72" s="42"/>
      <c r="I72" s="8"/>
    </row>
    <row r="73" spans="1:9" ht="15.75" x14ac:dyDescent="0.25">
      <c r="A73" s="13"/>
      <c r="B73" s="28"/>
      <c r="C73" s="28"/>
      <c r="D73" s="28"/>
      <c r="E73" s="28"/>
      <c r="F73" s="28"/>
      <c r="G73" s="28"/>
      <c r="H73" s="35" t="s">
        <v>17</v>
      </c>
      <c r="I73" s="8"/>
    </row>
    <row r="74" spans="1:9" ht="15.75" x14ac:dyDescent="0.25">
      <c r="A74" s="13"/>
      <c r="B74" s="14" t="s">
        <v>18</v>
      </c>
      <c r="C74" s="14"/>
      <c r="D74" s="14"/>
      <c r="E74" s="14"/>
      <c r="F74" s="243"/>
      <c r="G74" s="243"/>
      <c r="H74" s="36">
        <v>136614.35</v>
      </c>
      <c r="I74" s="8"/>
    </row>
    <row r="75" spans="1:9" ht="15.75" x14ac:dyDescent="0.25">
      <c r="A75" s="13"/>
      <c r="B75" s="14"/>
      <c r="C75" s="14"/>
      <c r="D75" s="14"/>
      <c r="E75" s="14"/>
      <c r="F75" s="229"/>
      <c r="G75" s="229"/>
      <c r="H75" s="36"/>
      <c r="I75" s="8"/>
    </row>
    <row r="76" spans="1:9" ht="15.75" x14ac:dyDescent="0.25">
      <c r="A76" s="13"/>
      <c r="B76" s="37" t="s">
        <v>8</v>
      </c>
      <c r="C76" s="37"/>
      <c r="D76" s="37"/>
      <c r="E76" s="37"/>
      <c r="F76" s="28"/>
      <c r="G76" s="28"/>
      <c r="H76" s="43"/>
      <c r="I76" s="8"/>
    </row>
    <row r="77" spans="1:9" ht="15.75" x14ac:dyDescent="0.25">
      <c r="A77" s="13"/>
      <c r="B77" s="28" t="s">
        <v>19</v>
      </c>
      <c r="C77" s="28"/>
      <c r="D77" s="28"/>
      <c r="E77" s="28"/>
      <c r="F77" s="243"/>
      <c r="G77" s="243"/>
      <c r="H77" s="36"/>
      <c r="I77" s="8"/>
    </row>
    <row r="78" spans="1:9" ht="15.75" x14ac:dyDescent="0.25">
      <c r="A78" s="13"/>
      <c r="B78" s="28"/>
      <c r="C78" s="28"/>
      <c r="D78" s="28"/>
      <c r="E78" s="28"/>
      <c r="F78" s="229"/>
      <c r="G78" s="229"/>
      <c r="H78" s="36">
        <v>0</v>
      </c>
      <c r="I78" s="8"/>
    </row>
    <row r="79" spans="1:9" ht="15.75" x14ac:dyDescent="0.25">
      <c r="A79" s="13"/>
      <c r="B79" s="14" t="s">
        <v>11</v>
      </c>
      <c r="C79" s="14"/>
      <c r="D79" s="14"/>
      <c r="E79" s="14"/>
      <c r="F79" s="246"/>
      <c r="G79" s="246"/>
      <c r="H79" s="3">
        <f>SUM(H74:H78)</f>
        <v>136614.35</v>
      </c>
      <c r="I79" s="8"/>
    </row>
    <row r="80" spans="1:9" ht="15.75" x14ac:dyDescent="0.25">
      <c r="A80" s="13"/>
      <c r="B80" s="37" t="s">
        <v>12</v>
      </c>
      <c r="C80" s="37"/>
      <c r="D80" s="37"/>
      <c r="E80" s="37"/>
      <c r="F80" s="28"/>
      <c r="G80" s="28"/>
      <c r="H80" s="36"/>
      <c r="I80" s="8"/>
    </row>
    <row r="81" spans="1:9" ht="15.75" x14ac:dyDescent="0.25">
      <c r="A81" s="13"/>
      <c r="B81" s="28" t="s">
        <v>20</v>
      </c>
      <c r="C81" s="28"/>
      <c r="D81" s="28"/>
      <c r="E81" s="28"/>
      <c r="F81" s="246"/>
      <c r="G81" s="246"/>
      <c r="H81" s="36">
        <v>63999.87</v>
      </c>
      <c r="I81" s="8"/>
    </row>
    <row r="82" spans="1:9" ht="15.75" x14ac:dyDescent="0.25">
      <c r="A82" s="13"/>
      <c r="B82" s="28"/>
      <c r="C82" s="28"/>
      <c r="D82" s="28"/>
      <c r="E82" s="28"/>
      <c r="F82" s="230"/>
      <c r="G82" s="230"/>
      <c r="H82" s="36"/>
      <c r="I82" s="8"/>
    </row>
    <row r="83" spans="1:9" ht="16.5" thickBot="1" x14ac:dyDescent="0.3">
      <c r="A83" s="13"/>
      <c r="B83" s="14" t="s">
        <v>16</v>
      </c>
      <c r="C83" s="14"/>
      <c r="D83" s="14"/>
      <c r="E83" s="14"/>
      <c r="F83" s="28"/>
      <c r="G83" s="28"/>
      <c r="H83" s="40">
        <f>SUM(H79-H81)</f>
        <v>72614.48000000001</v>
      </c>
      <c r="I83" s="8"/>
    </row>
    <row r="84" spans="1:9" ht="17.25" thickTop="1" thickBot="1" x14ac:dyDescent="0.3">
      <c r="A84" s="45"/>
      <c r="B84" s="46"/>
      <c r="C84" s="46"/>
      <c r="D84" s="46"/>
      <c r="E84" s="46"/>
      <c r="F84" s="47"/>
      <c r="G84" s="47"/>
      <c r="H84" s="48"/>
      <c r="I84" s="49"/>
    </row>
    <row r="85" spans="1:9" ht="16.5" thickTop="1" x14ac:dyDescent="0.25">
      <c r="A85" s="31"/>
      <c r="B85" s="50"/>
      <c r="C85" s="50"/>
      <c r="D85" s="50"/>
      <c r="E85" s="50"/>
      <c r="F85" s="32"/>
      <c r="G85" s="32"/>
      <c r="H85" s="247" t="s">
        <v>21</v>
      </c>
      <c r="I85" s="248"/>
    </row>
    <row r="86" spans="1:9" ht="15.75" x14ac:dyDescent="0.25">
      <c r="A86" s="52"/>
      <c r="B86" s="249" t="s">
        <v>97</v>
      </c>
      <c r="C86" s="249"/>
      <c r="D86" s="250" t="s">
        <v>98</v>
      </c>
      <c r="E86" s="250"/>
      <c r="F86" s="53"/>
      <c r="G86" s="251" t="s">
        <v>99</v>
      </c>
      <c r="H86" s="251"/>
      <c r="I86" s="8"/>
    </row>
    <row r="87" spans="1:9" ht="15.75" x14ac:dyDescent="0.25">
      <c r="A87" s="13"/>
      <c r="B87" s="28" t="s">
        <v>100</v>
      </c>
      <c r="C87" s="28"/>
      <c r="D87" s="28" t="s">
        <v>101</v>
      </c>
      <c r="E87" s="28"/>
      <c r="F87" s="28"/>
      <c r="G87" s="242" t="s">
        <v>22</v>
      </c>
      <c r="H87" s="242"/>
      <c r="I87" s="28"/>
    </row>
    <row r="88" spans="1:9" ht="15.75" x14ac:dyDescent="0.25">
      <c r="A88" s="13"/>
      <c r="B88" s="28" t="s">
        <v>23</v>
      </c>
      <c r="C88" s="28"/>
      <c r="D88" s="243" t="s">
        <v>24</v>
      </c>
      <c r="E88" s="243"/>
      <c r="F88" s="28"/>
      <c r="G88" s="244" t="s">
        <v>25</v>
      </c>
      <c r="H88" s="244"/>
      <c r="I88" s="245"/>
    </row>
    <row r="89" spans="1:9" ht="15.75" x14ac:dyDescent="0.25">
      <c r="A89" s="54"/>
      <c r="B89" s="55"/>
      <c r="C89" s="55"/>
      <c r="D89" s="237"/>
      <c r="E89" s="237"/>
      <c r="F89" s="55" t="s">
        <v>26</v>
      </c>
      <c r="G89" s="55"/>
      <c r="H89" s="57"/>
      <c r="I89" s="58"/>
    </row>
    <row r="90" spans="1:9" ht="15.75" x14ac:dyDescent="0.25">
      <c r="A90" s="161"/>
      <c r="B90" s="162"/>
      <c r="C90" s="162"/>
      <c r="D90" s="162"/>
      <c r="E90" s="162"/>
      <c r="F90" s="162"/>
      <c r="G90" s="162"/>
      <c r="H90" s="163"/>
      <c r="I90" s="164"/>
    </row>
    <row r="91" spans="1:9" ht="15.75" x14ac:dyDescent="0.25">
      <c r="A91" s="165"/>
      <c r="B91" s="166"/>
      <c r="C91" s="166"/>
      <c r="D91" s="166"/>
      <c r="E91" s="166"/>
      <c r="F91" s="166"/>
      <c r="G91" s="166"/>
      <c r="H91" s="167"/>
      <c r="I91" s="168"/>
    </row>
    <row r="92" spans="1:9" ht="15.75" x14ac:dyDescent="0.25">
      <c r="A92" s="165"/>
      <c r="B92" s="166"/>
      <c r="C92" s="166"/>
      <c r="D92" s="166"/>
      <c r="E92" s="166"/>
      <c r="F92" s="166"/>
      <c r="G92" s="166"/>
      <c r="H92" s="167"/>
      <c r="I92" s="168"/>
    </row>
    <row r="93" spans="1:9" ht="15.75" x14ac:dyDescent="0.25">
      <c r="A93" s="165"/>
      <c r="B93" s="166"/>
      <c r="C93" s="166"/>
      <c r="D93" s="166"/>
      <c r="E93" s="166"/>
      <c r="F93" s="166"/>
      <c r="G93" s="166"/>
      <c r="H93" s="167"/>
      <c r="I93" s="168"/>
    </row>
    <row r="94" spans="1:9" ht="15.75" x14ac:dyDescent="0.25">
      <c r="A94" s="252" t="s">
        <v>0</v>
      </c>
      <c r="B94" s="253"/>
      <c r="C94" s="253"/>
      <c r="D94" s="253"/>
      <c r="E94" s="253"/>
      <c r="F94" s="253"/>
      <c r="G94" s="253"/>
      <c r="H94" s="253"/>
      <c r="I94" s="254"/>
    </row>
    <row r="95" spans="1:9" x14ac:dyDescent="0.25">
      <c r="A95" s="255" t="s">
        <v>103</v>
      </c>
      <c r="B95" s="256"/>
      <c r="C95" s="256"/>
      <c r="D95" s="256"/>
      <c r="E95" s="256"/>
      <c r="F95" s="256"/>
      <c r="G95" s="256"/>
      <c r="H95" s="256"/>
      <c r="I95" s="257"/>
    </row>
    <row r="96" spans="1:9" ht="15.75" x14ac:dyDescent="0.25">
      <c r="A96" s="9"/>
      <c r="B96" s="10"/>
      <c r="C96" s="10"/>
      <c r="D96" s="10"/>
      <c r="E96" s="10"/>
      <c r="F96" s="10"/>
      <c r="G96" s="10"/>
      <c r="H96" s="11"/>
      <c r="I96" s="12"/>
    </row>
    <row r="97" spans="1:9" ht="15.75" x14ac:dyDescent="0.25">
      <c r="A97" s="169"/>
      <c r="B97" s="170" t="s">
        <v>1</v>
      </c>
      <c r="C97" s="171"/>
      <c r="D97" s="258" t="s">
        <v>77</v>
      </c>
      <c r="E97" s="258"/>
      <c r="F97" s="258"/>
      <c r="G97" s="172"/>
      <c r="H97" s="17"/>
      <c r="I97" s="168"/>
    </row>
    <row r="98" spans="1:9" ht="15.75" x14ac:dyDescent="0.25">
      <c r="A98" s="169"/>
      <c r="B98" s="18" t="s">
        <v>2</v>
      </c>
      <c r="C98" s="18"/>
      <c r="D98" s="159" t="s">
        <v>76</v>
      </c>
      <c r="E98" s="19"/>
      <c r="F98" s="19"/>
      <c r="G98" s="173"/>
      <c r="H98" s="17"/>
      <c r="I98" s="168"/>
    </row>
    <row r="99" spans="1:9" ht="15.75" x14ac:dyDescent="0.25">
      <c r="A99" s="169"/>
      <c r="B99" s="259" t="s">
        <v>3</v>
      </c>
      <c r="C99" s="259"/>
      <c r="D99" s="260" t="s">
        <v>84</v>
      </c>
      <c r="E99" s="260"/>
      <c r="F99" s="261" t="s">
        <v>4</v>
      </c>
      <c r="G99" s="261"/>
      <c r="H99" s="260" t="s">
        <v>83</v>
      </c>
      <c r="I99" s="262"/>
    </row>
    <row r="100" spans="1:9" ht="15.75" x14ac:dyDescent="0.25">
      <c r="A100" s="169"/>
      <c r="B100" s="226" t="s">
        <v>5</v>
      </c>
      <c r="C100" s="174" t="s">
        <v>79</v>
      </c>
      <c r="D100" s="175"/>
      <c r="E100" s="227"/>
      <c r="F100" s="25"/>
      <c r="G100" s="26"/>
      <c r="H100" s="27"/>
      <c r="I100" s="168"/>
    </row>
    <row r="101" spans="1:9" ht="16.5" thickBot="1" x14ac:dyDescent="0.3">
      <c r="A101" s="169"/>
      <c r="B101" s="176"/>
      <c r="C101" s="176"/>
      <c r="D101" s="176"/>
      <c r="E101" s="176"/>
      <c r="F101" s="228"/>
      <c r="G101" s="232"/>
      <c r="H101" s="167"/>
      <c r="I101" s="168"/>
    </row>
    <row r="102" spans="1:9" ht="16.5" thickTop="1" x14ac:dyDescent="0.25">
      <c r="A102" s="177"/>
      <c r="B102" s="178"/>
      <c r="C102" s="178"/>
      <c r="D102" s="178"/>
      <c r="E102" s="178"/>
      <c r="F102" s="178"/>
      <c r="G102" s="178"/>
      <c r="H102" s="179"/>
      <c r="I102" s="180"/>
    </row>
    <row r="103" spans="1:9" ht="15.75" x14ac:dyDescent="0.25">
      <c r="A103" s="169"/>
      <c r="B103" s="176"/>
      <c r="C103" s="176"/>
      <c r="D103" s="176"/>
      <c r="E103" s="176"/>
      <c r="F103" s="176"/>
      <c r="G103" s="176"/>
      <c r="H103" s="35" t="s">
        <v>6</v>
      </c>
      <c r="I103" s="168"/>
    </row>
    <row r="104" spans="1:9" ht="15.75" x14ac:dyDescent="0.25">
      <c r="A104" s="169"/>
      <c r="B104" s="170" t="s">
        <v>7</v>
      </c>
      <c r="C104" s="170"/>
      <c r="D104" s="170"/>
      <c r="E104" s="170"/>
      <c r="F104" s="243"/>
      <c r="G104" s="243"/>
      <c r="H104" s="181">
        <v>78686.09</v>
      </c>
      <c r="I104" s="168"/>
    </row>
    <row r="105" spans="1:9" ht="15.75" x14ac:dyDescent="0.25">
      <c r="A105" s="169"/>
      <c r="B105" s="176"/>
      <c r="C105" s="176"/>
      <c r="D105" s="176"/>
      <c r="E105" s="176"/>
      <c r="F105" s="176"/>
      <c r="G105" s="176"/>
      <c r="H105" s="181"/>
      <c r="I105" s="168"/>
    </row>
    <row r="106" spans="1:9" ht="15.75" x14ac:dyDescent="0.25">
      <c r="A106" s="169"/>
      <c r="B106" s="182" t="s">
        <v>8</v>
      </c>
      <c r="C106" s="182"/>
      <c r="D106" s="182"/>
      <c r="E106" s="182"/>
      <c r="F106" s="176"/>
      <c r="G106" s="176"/>
      <c r="H106" s="181"/>
      <c r="I106" s="168"/>
    </row>
    <row r="107" spans="1:9" ht="15.75" x14ac:dyDescent="0.25">
      <c r="A107" s="169"/>
      <c r="B107" s="176" t="s">
        <v>9</v>
      </c>
      <c r="C107" s="176"/>
      <c r="D107" s="176"/>
      <c r="E107" s="176"/>
      <c r="F107" s="244"/>
      <c r="G107" s="244"/>
      <c r="H107" s="181">
        <v>77424.13</v>
      </c>
      <c r="I107" s="168"/>
    </row>
    <row r="108" spans="1:9" ht="15.75" x14ac:dyDescent="0.25">
      <c r="A108" s="169"/>
      <c r="B108" s="176" t="s">
        <v>10</v>
      </c>
      <c r="C108" s="176"/>
      <c r="D108" s="176"/>
      <c r="E108" s="176"/>
      <c r="F108" s="243"/>
      <c r="G108" s="243"/>
      <c r="H108" s="181"/>
      <c r="I108" s="168"/>
    </row>
    <row r="109" spans="1:9" ht="15.75" x14ac:dyDescent="0.25">
      <c r="A109" s="169"/>
      <c r="B109" s="176"/>
      <c r="C109" s="176"/>
      <c r="D109" s="176"/>
      <c r="E109" s="176"/>
      <c r="F109" s="229"/>
      <c r="G109" s="229"/>
      <c r="H109" s="181"/>
      <c r="I109" s="168"/>
    </row>
    <row r="110" spans="1:9" ht="15.75" x14ac:dyDescent="0.25">
      <c r="A110" s="169"/>
      <c r="B110" s="170" t="s">
        <v>11</v>
      </c>
      <c r="C110" s="170"/>
      <c r="D110" s="170"/>
      <c r="E110" s="170"/>
      <c r="F110" s="176"/>
      <c r="G110" s="176"/>
      <c r="H110" s="183">
        <f>SUM(H104:H108)</f>
        <v>156110.22</v>
      </c>
      <c r="I110" s="168"/>
    </row>
    <row r="111" spans="1:9" ht="15.75" x14ac:dyDescent="0.25">
      <c r="A111" s="169"/>
      <c r="B111" s="176"/>
      <c r="C111" s="176"/>
      <c r="D111" s="176"/>
      <c r="E111" s="176"/>
      <c r="F111" s="176"/>
      <c r="G111" s="176"/>
      <c r="H111" s="181"/>
      <c r="I111" s="168"/>
    </row>
    <row r="112" spans="1:9" ht="15.75" x14ac:dyDescent="0.25">
      <c r="A112" s="169"/>
      <c r="B112" s="182" t="s">
        <v>12</v>
      </c>
      <c r="C112" s="182"/>
      <c r="D112" s="182"/>
      <c r="E112" s="182"/>
      <c r="F112" s="176"/>
      <c r="G112" s="176"/>
      <c r="H112" s="181"/>
      <c r="I112" s="168"/>
    </row>
    <row r="113" spans="1:9" ht="15.75" x14ac:dyDescent="0.25">
      <c r="A113" s="169"/>
      <c r="B113" s="176" t="s">
        <v>13</v>
      </c>
      <c r="C113" s="176"/>
      <c r="D113" s="176"/>
      <c r="E113" s="176"/>
      <c r="F113" s="243"/>
      <c r="G113" s="243"/>
      <c r="H113" s="181">
        <v>126556.37</v>
      </c>
      <c r="I113" s="168"/>
    </row>
    <row r="114" spans="1:9" ht="15.75" x14ac:dyDescent="0.25">
      <c r="A114" s="169"/>
      <c r="B114" s="176" t="s">
        <v>14</v>
      </c>
      <c r="C114" s="176"/>
      <c r="D114" s="176"/>
      <c r="E114" s="176"/>
      <c r="F114" s="243"/>
      <c r="G114" s="243"/>
      <c r="H114" s="181"/>
      <c r="I114" s="168"/>
    </row>
    <row r="115" spans="1:9" ht="15.75" x14ac:dyDescent="0.25">
      <c r="A115" s="169"/>
      <c r="B115" s="176" t="s">
        <v>15</v>
      </c>
      <c r="C115" s="176"/>
      <c r="D115" s="176"/>
      <c r="E115" s="176"/>
      <c r="F115" s="229"/>
      <c r="G115" s="229"/>
      <c r="H115" s="181">
        <v>439.84</v>
      </c>
      <c r="I115" s="168"/>
    </row>
    <row r="116" spans="1:9" ht="15.75" x14ac:dyDescent="0.25">
      <c r="A116" s="169"/>
      <c r="B116" s="176"/>
      <c r="C116" s="176"/>
      <c r="D116" s="176"/>
      <c r="E116" s="176"/>
      <c r="F116" s="229"/>
      <c r="G116" s="229"/>
      <c r="H116" s="181"/>
      <c r="I116" s="168"/>
    </row>
    <row r="117" spans="1:9" ht="16.5" thickBot="1" x14ac:dyDescent="0.3">
      <c r="A117" s="169"/>
      <c r="B117" s="170" t="s">
        <v>16</v>
      </c>
      <c r="C117" s="170"/>
      <c r="D117" s="170"/>
      <c r="E117" s="170"/>
      <c r="F117" s="243"/>
      <c r="G117" s="243"/>
      <c r="H117" s="184">
        <f>SUM(H110-H113-H114-H115)</f>
        <v>29114.010000000006</v>
      </c>
      <c r="I117" s="168"/>
    </row>
    <row r="118" spans="1:9" ht="16.5" thickTop="1" x14ac:dyDescent="0.25">
      <c r="A118" s="169"/>
      <c r="B118" s="41"/>
      <c r="C118" s="41"/>
      <c r="D118" s="41"/>
      <c r="E118" s="41"/>
      <c r="F118" s="41"/>
      <c r="G118" s="41"/>
      <c r="H118" s="42"/>
      <c r="I118" s="168"/>
    </row>
    <row r="119" spans="1:9" ht="15.75" x14ac:dyDescent="0.25">
      <c r="A119" s="169"/>
      <c r="B119" s="176"/>
      <c r="C119" s="176"/>
      <c r="D119" s="176"/>
      <c r="E119" s="176"/>
      <c r="F119" s="176"/>
      <c r="G119" s="176"/>
      <c r="H119" s="167"/>
      <c r="I119" s="168"/>
    </row>
    <row r="120" spans="1:9" ht="15.75" x14ac:dyDescent="0.25">
      <c r="A120" s="169"/>
      <c r="B120" s="176"/>
      <c r="C120" s="176"/>
      <c r="D120" s="176"/>
      <c r="E120" s="176"/>
      <c r="F120" s="176"/>
      <c r="G120" s="176"/>
      <c r="H120" s="35" t="s">
        <v>17</v>
      </c>
      <c r="I120" s="168"/>
    </row>
    <row r="121" spans="1:9" ht="15.75" x14ac:dyDescent="0.25">
      <c r="A121" s="169"/>
      <c r="B121" s="170" t="s">
        <v>18</v>
      </c>
      <c r="C121" s="170"/>
      <c r="D121" s="170"/>
      <c r="E121" s="170"/>
      <c r="F121" s="243"/>
      <c r="G121" s="243"/>
      <c r="H121" s="181">
        <v>30614.01</v>
      </c>
      <c r="I121" s="168"/>
    </row>
    <row r="122" spans="1:9" ht="15.75" x14ac:dyDescent="0.25">
      <c r="A122" s="169"/>
      <c r="B122" s="170"/>
      <c r="C122" s="170"/>
      <c r="D122" s="170"/>
      <c r="E122" s="170"/>
      <c r="F122" s="229"/>
      <c r="G122" s="229"/>
      <c r="H122" s="181"/>
      <c r="I122" s="168"/>
    </row>
    <row r="123" spans="1:9" ht="15.75" x14ac:dyDescent="0.25">
      <c r="A123" s="169"/>
      <c r="B123" s="182" t="s">
        <v>8</v>
      </c>
      <c r="C123" s="182"/>
      <c r="D123" s="182"/>
      <c r="E123" s="182"/>
      <c r="F123" s="176"/>
      <c r="G123" s="176"/>
      <c r="H123" s="185"/>
      <c r="I123" s="168"/>
    </row>
    <row r="124" spans="1:9" ht="15.75" x14ac:dyDescent="0.25">
      <c r="A124" s="169"/>
      <c r="B124" s="176" t="s">
        <v>19</v>
      </c>
      <c r="C124" s="176"/>
      <c r="D124" s="176"/>
      <c r="E124" s="176"/>
      <c r="F124" s="243"/>
      <c r="G124" s="243"/>
      <c r="H124" s="181"/>
      <c r="I124" s="168"/>
    </row>
    <row r="125" spans="1:9" ht="15.75" x14ac:dyDescent="0.25">
      <c r="A125" s="169"/>
      <c r="B125" s="176"/>
      <c r="C125" s="176"/>
      <c r="D125" s="176"/>
      <c r="E125" s="176"/>
      <c r="F125" s="229"/>
      <c r="G125" s="229"/>
      <c r="H125" s="181">
        <v>0</v>
      </c>
      <c r="I125" s="168"/>
    </row>
    <row r="126" spans="1:9" ht="15.75" x14ac:dyDescent="0.25">
      <c r="A126" s="169"/>
      <c r="B126" s="170" t="s">
        <v>11</v>
      </c>
      <c r="C126" s="170"/>
      <c r="D126" s="170"/>
      <c r="E126" s="170"/>
      <c r="F126" s="246"/>
      <c r="G126" s="246"/>
      <c r="H126" s="163">
        <f>SUM(H121:H125)</f>
        <v>30614.01</v>
      </c>
      <c r="I126" s="168"/>
    </row>
    <row r="127" spans="1:9" ht="15.75" x14ac:dyDescent="0.25">
      <c r="A127" s="169"/>
      <c r="B127" s="176"/>
      <c r="C127" s="176"/>
      <c r="D127" s="176"/>
      <c r="E127" s="176"/>
      <c r="F127" s="176"/>
      <c r="G127" s="176"/>
      <c r="H127" s="185"/>
      <c r="I127" s="168"/>
    </row>
    <row r="128" spans="1:9" ht="15.75" x14ac:dyDescent="0.25">
      <c r="A128" s="169"/>
      <c r="B128" s="182" t="s">
        <v>12</v>
      </c>
      <c r="C128" s="182"/>
      <c r="D128" s="182"/>
      <c r="E128" s="182"/>
      <c r="F128" s="176"/>
      <c r="G128" s="176"/>
      <c r="H128" s="181"/>
      <c r="I128" s="168"/>
    </row>
    <row r="129" spans="1:9" ht="15.75" x14ac:dyDescent="0.25">
      <c r="A129" s="169"/>
      <c r="B129" s="176" t="s">
        <v>20</v>
      </c>
      <c r="C129" s="176"/>
      <c r="D129" s="176"/>
      <c r="E129" s="176"/>
      <c r="F129" s="246"/>
      <c r="G129" s="246"/>
      <c r="H129" s="181">
        <v>1500</v>
      </c>
      <c r="I129" s="168"/>
    </row>
    <row r="130" spans="1:9" ht="15.75" x14ac:dyDescent="0.25">
      <c r="A130" s="169"/>
      <c r="B130" s="176"/>
      <c r="C130" s="176"/>
      <c r="D130" s="176"/>
      <c r="E130" s="176"/>
      <c r="F130" s="230"/>
      <c r="G130" s="230"/>
      <c r="H130" s="181"/>
      <c r="I130" s="168"/>
    </row>
    <row r="131" spans="1:9" ht="16.5" thickBot="1" x14ac:dyDescent="0.3">
      <c r="A131" s="169"/>
      <c r="B131" s="170" t="s">
        <v>16</v>
      </c>
      <c r="C131" s="170"/>
      <c r="D131" s="170"/>
      <c r="E131" s="170"/>
      <c r="F131" s="176"/>
      <c r="G131" s="176"/>
      <c r="H131" s="184">
        <f>SUM(H126-H129)</f>
        <v>29114.01</v>
      </c>
      <c r="I131" s="168"/>
    </row>
    <row r="132" spans="1:9" ht="17.25" thickTop="1" thickBot="1" x14ac:dyDescent="0.3">
      <c r="A132" s="186"/>
      <c r="B132" s="187"/>
      <c r="C132" s="187"/>
      <c r="D132" s="187"/>
      <c r="E132" s="187"/>
      <c r="F132" s="188"/>
      <c r="G132" s="188"/>
      <c r="H132" s="189"/>
      <c r="I132" s="190"/>
    </row>
    <row r="133" spans="1:9" ht="16.5" thickTop="1" x14ac:dyDescent="0.25">
      <c r="A133" s="177"/>
      <c r="B133" s="191"/>
      <c r="C133" s="191"/>
      <c r="D133" s="191"/>
      <c r="E133" s="191"/>
      <c r="F133" s="178"/>
      <c r="G133" s="178"/>
      <c r="H133" s="247" t="s">
        <v>21</v>
      </c>
      <c r="I133" s="248"/>
    </row>
    <row r="134" spans="1:9" ht="15.75" x14ac:dyDescent="0.25">
      <c r="A134" s="169"/>
      <c r="B134" s="170"/>
      <c r="C134" s="170"/>
      <c r="D134" s="170"/>
      <c r="E134" s="170"/>
      <c r="F134" s="176"/>
      <c r="G134" s="176"/>
      <c r="H134" s="192"/>
      <c r="I134" s="168"/>
    </row>
    <row r="135" spans="1:9" ht="15.75" x14ac:dyDescent="0.25">
      <c r="A135" s="193"/>
      <c r="B135" s="249" t="s">
        <v>97</v>
      </c>
      <c r="C135" s="249"/>
      <c r="D135" s="250" t="s">
        <v>104</v>
      </c>
      <c r="E135" s="250"/>
      <c r="F135" s="194"/>
      <c r="G135" s="251" t="s">
        <v>99</v>
      </c>
      <c r="H135" s="251"/>
      <c r="I135" s="168"/>
    </row>
    <row r="136" spans="1:9" ht="15.75" x14ac:dyDescent="0.25">
      <c r="A136" s="169"/>
      <c r="B136" s="176" t="s">
        <v>100</v>
      </c>
      <c r="C136" s="176"/>
      <c r="D136" s="176" t="s">
        <v>101</v>
      </c>
      <c r="E136" s="176"/>
      <c r="F136" s="176"/>
      <c r="G136" s="242" t="s">
        <v>22</v>
      </c>
      <c r="H136" s="242"/>
      <c r="I136" s="176"/>
    </row>
    <row r="137" spans="1:9" ht="15.75" x14ac:dyDescent="0.25">
      <c r="A137" s="169"/>
      <c r="B137" s="176" t="s">
        <v>23</v>
      </c>
      <c r="C137" s="176"/>
      <c r="D137" s="243" t="s">
        <v>24</v>
      </c>
      <c r="E137" s="243"/>
      <c r="F137" s="176"/>
      <c r="G137" s="243" t="s">
        <v>25</v>
      </c>
      <c r="H137" s="243"/>
      <c r="I137" s="263"/>
    </row>
    <row r="138" spans="1:9" ht="15.75" x14ac:dyDescent="0.25">
      <c r="A138" s="169"/>
      <c r="B138" s="176"/>
      <c r="C138" s="176"/>
      <c r="D138" s="229"/>
      <c r="E138" s="229"/>
      <c r="F138" s="176"/>
      <c r="G138" s="229"/>
      <c r="H138" s="229"/>
      <c r="I138" s="231"/>
    </row>
    <row r="139" spans="1:9" ht="15.75" x14ac:dyDescent="0.25">
      <c r="A139" s="195"/>
      <c r="B139" s="196"/>
      <c r="C139" s="196"/>
      <c r="D139" s="237"/>
      <c r="E139" s="237"/>
      <c r="F139" s="196" t="s">
        <v>26</v>
      </c>
      <c r="G139" s="196"/>
      <c r="H139" s="57"/>
      <c r="I139" s="58"/>
    </row>
    <row r="140" spans="1:9" ht="15.75" x14ac:dyDescent="0.25">
      <c r="A140" s="176"/>
      <c r="B140" s="176"/>
      <c r="C140" s="176"/>
      <c r="D140" s="229"/>
      <c r="E140" s="176"/>
      <c r="F140" s="176"/>
      <c r="G140" s="229"/>
      <c r="H140" s="59"/>
      <c r="I140" s="229"/>
    </row>
    <row r="141" spans="1:9" ht="15.75" x14ac:dyDescent="0.25">
      <c r="A141" s="161"/>
      <c r="B141" s="162"/>
      <c r="C141" s="162"/>
      <c r="D141" s="162"/>
      <c r="E141" s="162"/>
      <c r="F141" s="162"/>
      <c r="G141" s="162"/>
      <c r="H141" s="163"/>
      <c r="I141" s="164"/>
    </row>
    <row r="142" spans="1:9" ht="15.75" x14ac:dyDescent="0.25">
      <c r="A142" s="165"/>
      <c r="B142" s="166"/>
      <c r="C142" s="166"/>
      <c r="D142" s="166"/>
      <c r="E142" s="166"/>
      <c r="F142" s="166"/>
      <c r="G142" s="166"/>
      <c r="H142" s="167"/>
      <c r="I142" s="168"/>
    </row>
    <row r="143" spans="1:9" ht="15.75" x14ac:dyDescent="0.25">
      <c r="A143" s="165"/>
      <c r="B143" s="166"/>
      <c r="C143" s="166"/>
      <c r="D143" s="166"/>
      <c r="E143" s="166"/>
      <c r="F143" s="166"/>
      <c r="G143" s="166"/>
      <c r="H143" s="167"/>
      <c r="I143" s="168"/>
    </row>
    <row r="144" spans="1:9" ht="15.75" x14ac:dyDescent="0.25">
      <c r="A144" s="165"/>
      <c r="B144" s="166"/>
      <c r="C144" s="166"/>
      <c r="D144" s="166"/>
      <c r="E144" s="166"/>
      <c r="F144" s="166"/>
      <c r="G144" s="166"/>
      <c r="H144" s="167"/>
      <c r="I144" s="168"/>
    </row>
    <row r="145" spans="1:9" ht="15.75" x14ac:dyDescent="0.25">
      <c r="A145" s="252" t="s">
        <v>0</v>
      </c>
      <c r="B145" s="253"/>
      <c r="C145" s="253"/>
      <c r="D145" s="253"/>
      <c r="E145" s="253"/>
      <c r="F145" s="253"/>
      <c r="G145" s="253"/>
      <c r="H145" s="253"/>
      <c r="I145" s="254"/>
    </row>
    <row r="146" spans="1:9" x14ac:dyDescent="0.25">
      <c r="A146" s="255" t="s">
        <v>103</v>
      </c>
      <c r="B146" s="256"/>
      <c r="C146" s="256"/>
      <c r="D146" s="256"/>
      <c r="E146" s="256"/>
      <c r="F146" s="256"/>
      <c r="G146" s="256"/>
      <c r="H146" s="256"/>
      <c r="I146" s="257"/>
    </row>
    <row r="147" spans="1:9" ht="15.75" x14ac:dyDescent="0.25">
      <c r="A147" s="9"/>
      <c r="B147" s="10"/>
      <c r="C147" s="10"/>
      <c r="D147" s="10"/>
      <c r="E147" s="10"/>
      <c r="F147" s="10"/>
      <c r="G147" s="10"/>
      <c r="H147" s="11"/>
      <c r="I147" s="12"/>
    </row>
    <row r="148" spans="1:9" ht="15.75" x14ac:dyDescent="0.25">
      <c r="A148" s="169"/>
      <c r="B148" s="170" t="s">
        <v>1</v>
      </c>
      <c r="C148" s="171"/>
      <c r="D148" s="258" t="s">
        <v>77</v>
      </c>
      <c r="E148" s="258"/>
      <c r="F148" s="258"/>
      <c r="G148" s="172"/>
      <c r="H148" s="17"/>
      <c r="I148" s="168"/>
    </row>
    <row r="149" spans="1:9" ht="15.75" x14ac:dyDescent="0.25">
      <c r="A149" s="169"/>
      <c r="B149" s="18" t="s">
        <v>2</v>
      </c>
      <c r="C149" s="18"/>
      <c r="D149" s="159" t="s">
        <v>76</v>
      </c>
      <c r="E149" s="19"/>
      <c r="F149" s="19"/>
      <c r="G149" s="173"/>
      <c r="H149" s="17"/>
      <c r="I149" s="168"/>
    </row>
    <row r="150" spans="1:9" ht="15.75" x14ac:dyDescent="0.25">
      <c r="A150" s="169"/>
      <c r="B150" s="259" t="s">
        <v>3</v>
      </c>
      <c r="C150" s="259"/>
      <c r="D150" s="260" t="s">
        <v>85</v>
      </c>
      <c r="E150" s="260"/>
      <c r="F150" s="261" t="s">
        <v>4</v>
      </c>
      <c r="G150" s="261"/>
      <c r="H150" s="260" t="s">
        <v>86</v>
      </c>
      <c r="I150" s="262"/>
    </row>
    <row r="151" spans="1:9" ht="15.75" x14ac:dyDescent="0.25">
      <c r="A151" s="169"/>
      <c r="B151" s="226" t="s">
        <v>5</v>
      </c>
      <c r="C151" s="174" t="s">
        <v>79</v>
      </c>
      <c r="D151" s="175"/>
      <c r="E151" s="227"/>
      <c r="F151" s="25"/>
      <c r="G151" s="26"/>
      <c r="H151" s="27"/>
      <c r="I151" s="168"/>
    </row>
    <row r="152" spans="1:9" ht="16.5" thickBot="1" x14ac:dyDescent="0.3">
      <c r="A152" s="169"/>
      <c r="B152" s="176"/>
      <c r="C152" s="176"/>
      <c r="D152" s="176"/>
      <c r="E152" s="176"/>
      <c r="F152" s="228"/>
      <c r="G152" s="232"/>
      <c r="H152" s="167"/>
      <c r="I152" s="168"/>
    </row>
    <row r="153" spans="1:9" ht="16.5" thickTop="1" x14ac:dyDescent="0.25">
      <c r="A153" s="177"/>
      <c r="B153" s="178"/>
      <c r="C153" s="178"/>
      <c r="D153" s="178"/>
      <c r="E153" s="178"/>
      <c r="F153" s="178"/>
      <c r="G153" s="178"/>
      <c r="H153" s="179"/>
      <c r="I153" s="180"/>
    </row>
    <row r="154" spans="1:9" ht="15.75" x14ac:dyDescent="0.25">
      <c r="A154" s="169"/>
      <c r="B154" s="176"/>
      <c r="C154" s="176"/>
      <c r="D154" s="176"/>
      <c r="E154" s="176"/>
      <c r="F154" s="176"/>
      <c r="G154" s="176"/>
      <c r="H154" s="35" t="s">
        <v>6</v>
      </c>
      <c r="I154" s="168"/>
    </row>
    <row r="155" spans="1:9" ht="15.75" x14ac:dyDescent="0.25">
      <c r="A155" s="169"/>
      <c r="B155" s="170" t="s">
        <v>7</v>
      </c>
      <c r="C155" s="170"/>
      <c r="D155" s="170"/>
      <c r="E155" s="170"/>
      <c r="F155" s="243"/>
      <c r="G155" s="243"/>
      <c r="H155" s="181">
        <v>309523.17</v>
      </c>
      <c r="I155" s="168"/>
    </row>
    <row r="156" spans="1:9" ht="15.75" x14ac:dyDescent="0.25">
      <c r="A156" s="169"/>
      <c r="B156" s="176"/>
      <c r="C156" s="176"/>
      <c r="D156" s="176"/>
      <c r="E156" s="176"/>
      <c r="F156" s="176"/>
      <c r="G156" s="176"/>
      <c r="H156" s="181"/>
      <c r="I156" s="168"/>
    </row>
    <row r="157" spans="1:9" ht="15.75" x14ac:dyDescent="0.25">
      <c r="A157" s="169"/>
      <c r="B157" s="182" t="s">
        <v>8</v>
      </c>
      <c r="C157" s="182"/>
      <c r="D157" s="182"/>
      <c r="E157" s="182"/>
      <c r="F157" s="176"/>
      <c r="G157" s="176"/>
      <c r="H157" s="181"/>
      <c r="I157" s="168"/>
    </row>
    <row r="158" spans="1:9" ht="15.75" x14ac:dyDescent="0.25">
      <c r="A158" s="169"/>
      <c r="B158" s="176" t="s">
        <v>9</v>
      </c>
      <c r="C158" s="176"/>
      <c r="D158" s="176"/>
      <c r="E158" s="176"/>
      <c r="F158" s="244"/>
      <c r="G158" s="244"/>
      <c r="H158" s="181"/>
      <c r="I158" s="168"/>
    </row>
    <row r="159" spans="1:9" ht="15.75" x14ac:dyDescent="0.25">
      <c r="A159" s="169"/>
      <c r="B159" s="176" t="s">
        <v>10</v>
      </c>
      <c r="C159" s="176"/>
      <c r="D159" s="176"/>
      <c r="E159" s="176"/>
      <c r="F159" s="243"/>
      <c r="G159" s="243"/>
      <c r="H159" s="181"/>
      <c r="I159" s="168"/>
    </row>
    <row r="160" spans="1:9" ht="15.75" x14ac:dyDescent="0.25">
      <c r="A160" s="169"/>
      <c r="B160" s="176"/>
      <c r="C160" s="176"/>
      <c r="D160" s="176"/>
      <c r="E160" s="176"/>
      <c r="F160" s="229"/>
      <c r="G160" s="229"/>
      <c r="H160" s="181"/>
      <c r="I160" s="168"/>
    </row>
    <row r="161" spans="1:9" ht="15.75" x14ac:dyDescent="0.25">
      <c r="A161" s="169"/>
      <c r="B161" s="170" t="s">
        <v>11</v>
      </c>
      <c r="C161" s="170"/>
      <c r="D161" s="170"/>
      <c r="E161" s="170"/>
      <c r="F161" s="176"/>
      <c r="G161" s="176"/>
      <c r="H161" s="183">
        <f>SUM(H155:H159)</f>
        <v>309523.17</v>
      </c>
      <c r="I161" s="168"/>
    </row>
    <row r="162" spans="1:9" ht="15.75" x14ac:dyDescent="0.25">
      <c r="A162" s="169"/>
      <c r="B162" s="176"/>
      <c r="C162" s="176"/>
      <c r="D162" s="176"/>
      <c r="E162" s="176"/>
      <c r="F162" s="176"/>
      <c r="G162" s="176"/>
      <c r="H162" s="181"/>
      <c r="I162" s="168"/>
    </row>
    <row r="163" spans="1:9" ht="15.75" x14ac:dyDescent="0.25">
      <c r="A163" s="169"/>
      <c r="B163" s="182" t="s">
        <v>12</v>
      </c>
      <c r="C163" s="182"/>
      <c r="D163" s="182"/>
      <c r="E163" s="182"/>
      <c r="F163" s="176"/>
      <c r="G163" s="176"/>
      <c r="H163" s="181"/>
      <c r="I163" s="168"/>
    </row>
    <row r="164" spans="1:9" ht="15.75" x14ac:dyDescent="0.25">
      <c r="A164" s="169"/>
      <c r="B164" s="176" t="s">
        <v>13</v>
      </c>
      <c r="C164" s="176"/>
      <c r="D164" s="176"/>
      <c r="E164" s="176"/>
      <c r="F164" s="243"/>
      <c r="G164" s="243"/>
      <c r="H164" s="181">
        <v>28414.77</v>
      </c>
      <c r="I164" s="168"/>
    </row>
    <row r="165" spans="1:9" ht="15.75" x14ac:dyDescent="0.25">
      <c r="A165" s="169"/>
      <c r="B165" s="176" t="s">
        <v>14</v>
      </c>
      <c r="C165" s="176"/>
      <c r="D165" s="176"/>
      <c r="E165" s="176"/>
      <c r="F165" s="243"/>
      <c r="G165" s="243"/>
      <c r="H165" s="181"/>
      <c r="I165" s="168"/>
    </row>
    <row r="166" spans="1:9" ht="15.75" x14ac:dyDescent="0.25">
      <c r="A166" s="169"/>
      <c r="B166" s="176" t="s">
        <v>15</v>
      </c>
      <c r="C166" s="176"/>
      <c r="D166" s="176"/>
      <c r="E166" s="176"/>
      <c r="F166" s="229"/>
      <c r="G166" s="229"/>
      <c r="H166" s="181">
        <v>181.9</v>
      </c>
      <c r="I166" s="168"/>
    </row>
    <row r="167" spans="1:9" ht="15.75" x14ac:dyDescent="0.25">
      <c r="A167" s="169"/>
      <c r="B167" s="176"/>
      <c r="C167" s="176"/>
      <c r="D167" s="176"/>
      <c r="E167" s="176"/>
      <c r="F167" s="229"/>
      <c r="G167" s="229"/>
      <c r="H167" s="181"/>
      <c r="I167" s="168"/>
    </row>
    <row r="168" spans="1:9" ht="16.5" thickBot="1" x14ac:dyDescent="0.3">
      <c r="A168" s="169"/>
      <c r="B168" s="170" t="s">
        <v>16</v>
      </c>
      <c r="C168" s="170"/>
      <c r="D168" s="170"/>
      <c r="E168" s="170"/>
      <c r="F168" s="243"/>
      <c r="G168" s="243"/>
      <c r="H168" s="184">
        <f>SUM(H161-H164-H165-H166)</f>
        <v>280926.49999999994</v>
      </c>
      <c r="I168" s="168"/>
    </row>
    <row r="169" spans="1:9" ht="16.5" thickTop="1" x14ac:dyDescent="0.25">
      <c r="A169" s="169"/>
      <c r="B169" s="41"/>
      <c r="C169" s="41"/>
      <c r="D169" s="41"/>
      <c r="E169" s="41"/>
      <c r="F169" s="41"/>
      <c r="G169" s="41"/>
      <c r="H169" s="42"/>
      <c r="I169" s="168"/>
    </row>
    <row r="170" spans="1:9" ht="15.75" x14ac:dyDescent="0.25">
      <c r="A170" s="169"/>
      <c r="B170" s="176"/>
      <c r="C170" s="176"/>
      <c r="D170" s="176"/>
      <c r="E170" s="176"/>
      <c r="F170" s="176"/>
      <c r="G170" s="176"/>
      <c r="H170" s="167"/>
      <c r="I170" s="168"/>
    </row>
    <row r="171" spans="1:9" ht="15.75" x14ac:dyDescent="0.25">
      <c r="A171" s="169"/>
      <c r="B171" s="176"/>
      <c r="C171" s="176"/>
      <c r="D171" s="176"/>
      <c r="E171" s="176"/>
      <c r="F171" s="176"/>
      <c r="G171" s="176"/>
      <c r="H171" s="35" t="s">
        <v>17</v>
      </c>
      <c r="I171" s="168"/>
    </row>
    <row r="172" spans="1:9" ht="15.75" x14ac:dyDescent="0.25">
      <c r="A172" s="169"/>
      <c r="B172" s="170" t="s">
        <v>18</v>
      </c>
      <c r="C172" s="170"/>
      <c r="D172" s="170"/>
      <c r="E172" s="170"/>
      <c r="F172" s="243"/>
      <c r="G172" s="243"/>
      <c r="H172" s="181">
        <v>309341.27</v>
      </c>
      <c r="I172" s="168"/>
    </row>
    <row r="173" spans="1:9" ht="15.75" x14ac:dyDescent="0.25">
      <c r="A173" s="169"/>
      <c r="B173" s="170"/>
      <c r="C173" s="170"/>
      <c r="D173" s="170"/>
      <c r="E173" s="170"/>
      <c r="F173" s="229"/>
      <c r="G173" s="229"/>
      <c r="H173" s="181"/>
      <c r="I173" s="168"/>
    </row>
    <row r="174" spans="1:9" ht="15.75" x14ac:dyDescent="0.25">
      <c r="A174" s="169"/>
      <c r="B174" s="182" t="s">
        <v>8</v>
      </c>
      <c r="C174" s="182"/>
      <c r="D174" s="182"/>
      <c r="E174" s="182"/>
      <c r="F174" s="176"/>
      <c r="G174" s="176"/>
      <c r="H174" s="185"/>
      <c r="I174" s="168"/>
    </row>
    <row r="175" spans="1:9" ht="15.75" x14ac:dyDescent="0.25">
      <c r="A175" s="169"/>
      <c r="B175" s="176" t="s">
        <v>19</v>
      </c>
      <c r="C175" s="176"/>
      <c r="D175" s="176"/>
      <c r="E175" s="176"/>
      <c r="F175" s="243"/>
      <c r="G175" s="243"/>
      <c r="H175" s="181"/>
      <c r="I175" s="168"/>
    </row>
    <row r="176" spans="1:9" ht="15.75" x14ac:dyDescent="0.25">
      <c r="A176" s="169"/>
      <c r="B176" s="176"/>
      <c r="C176" s="176"/>
      <c r="D176" s="176"/>
      <c r="E176" s="176"/>
      <c r="F176" s="229"/>
      <c r="G176" s="229"/>
      <c r="H176" s="181">
        <v>0</v>
      </c>
      <c r="I176" s="168"/>
    </row>
    <row r="177" spans="1:16" ht="15.75" x14ac:dyDescent="0.25">
      <c r="A177" s="169"/>
      <c r="B177" s="170" t="s">
        <v>11</v>
      </c>
      <c r="C177" s="170"/>
      <c r="D177" s="170"/>
      <c r="E177" s="170"/>
      <c r="F177" s="246"/>
      <c r="G177" s="246"/>
      <c r="H177" s="163">
        <f>SUM(H172:H176)</f>
        <v>309341.27</v>
      </c>
      <c r="I177" s="168"/>
    </row>
    <row r="178" spans="1:16" ht="15.75" x14ac:dyDescent="0.25">
      <c r="A178" s="169"/>
      <c r="B178" s="176"/>
      <c r="C178" s="176"/>
      <c r="D178" s="176"/>
      <c r="E178" s="176"/>
      <c r="F178" s="176"/>
      <c r="G178" s="176"/>
      <c r="H178" s="185"/>
      <c r="I178" s="168"/>
    </row>
    <row r="179" spans="1:16" ht="15.75" x14ac:dyDescent="0.25">
      <c r="A179" s="169"/>
      <c r="B179" s="182" t="s">
        <v>12</v>
      </c>
      <c r="C179" s="182"/>
      <c r="D179" s="182"/>
      <c r="E179" s="182"/>
      <c r="F179" s="176"/>
      <c r="G179" s="176"/>
      <c r="H179" s="181"/>
      <c r="I179" s="168"/>
    </row>
    <row r="180" spans="1:16" ht="15.75" x14ac:dyDescent="0.25">
      <c r="A180" s="169"/>
      <c r="B180" s="176" t="s">
        <v>20</v>
      </c>
      <c r="C180" s="176"/>
      <c r="D180" s="176"/>
      <c r="E180" s="176"/>
      <c r="F180" s="246"/>
      <c r="G180" s="246"/>
      <c r="H180" s="181">
        <v>28414.77</v>
      </c>
      <c r="I180" s="168"/>
    </row>
    <row r="181" spans="1:16" ht="15.75" x14ac:dyDescent="0.25">
      <c r="A181" s="169"/>
      <c r="B181" s="176"/>
      <c r="C181" s="176"/>
      <c r="D181" s="176"/>
      <c r="E181" s="176"/>
      <c r="F181" s="230"/>
      <c r="G181" s="230"/>
      <c r="H181" s="181"/>
      <c r="I181" s="168"/>
    </row>
    <row r="182" spans="1:16" ht="16.5" thickBot="1" x14ac:dyDescent="0.3">
      <c r="A182" s="169"/>
      <c r="B182" s="170" t="s">
        <v>16</v>
      </c>
      <c r="C182" s="170"/>
      <c r="D182" s="170"/>
      <c r="E182" s="170"/>
      <c r="F182" s="176"/>
      <c r="G182" s="176"/>
      <c r="H182" s="184">
        <f>SUM(H177-H180)</f>
        <v>280926.5</v>
      </c>
      <c r="I182" s="168"/>
    </row>
    <row r="183" spans="1:16" ht="17.25" thickTop="1" thickBot="1" x14ac:dyDescent="0.3">
      <c r="A183" s="186"/>
      <c r="B183" s="187"/>
      <c r="C183" s="187"/>
      <c r="D183" s="187"/>
      <c r="E183" s="187"/>
      <c r="F183" s="188"/>
      <c r="G183" s="188"/>
      <c r="H183" s="189"/>
      <c r="I183" s="190"/>
    </row>
    <row r="184" spans="1:16" ht="16.5" thickTop="1" x14ac:dyDescent="0.25">
      <c r="A184" s="177"/>
      <c r="B184" s="191"/>
      <c r="C184" s="191"/>
      <c r="D184" s="191"/>
      <c r="E184" s="191"/>
      <c r="F184" s="178"/>
      <c r="G184" s="178"/>
      <c r="H184" s="247" t="s">
        <v>21</v>
      </c>
      <c r="I184" s="248"/>
    </row>
    <row r="185" spans="1:16" ht="15.75" x14ac:dyDescent="0.25">
      <c r="A185" s="169"/>
      <c r="B185" s="170"/>
      <c r="C185" s="170"/>
      <c r="D185" s="170"/>
      <c r="E185" s="170"/>
      <c r="F185" s="176"/>
      <c r="G185" s="176"/>
      <c r="H185" s="192"/>
      <c r="I185" s="168"/>
    </row>
    <row r="186" spans="1:16" ht="15.75" x14ac:dyDescent="0.25">
      <c r="A186" s="193"/>
      <c r="B186" s="249" t="s">
        <v>97</v>
      </c>
      <c r="C186" s="249"/>
      <c r="D186" s="250" t="s">
        <v>98</v>
      </c>
      <c r="E186" s="250"/>
      <c r="F186" s="194"/>
      <c r="G186" s="251" t="s">
        <v>99</v>
      </c>
      <c r="H186" s="251"/>
      <c r="I186" s="168"/>
    </row>
    <row r="187" spans="1:16" ht="15.75" x14ac:dyDescent="0.25">
      <c r="A187" s="169"/>
      <c r="B187" s="176" t="s">
        <v>100</v>
      </c>
      <c r="C187" s="176"/>
      <c r="D187" s="176" t="s">
        <v>101</v>
      </c>
      <c r="E187" s="176"/>
      <c r="F187" s="176"/>
      <c r="G187" s="163" t="s">
        <v>22</v>
      </c>
      <c r="H187" s="163"/>
      <c r="I187" s="176"/>
    </row>
    <row r="188" spans="1:16" ht="15.75" x14ac:dyDescent="0.25">
      <c r="A188" s="169"/>
      <c r="B188" s="176" t="s">
        <v>23</v>
      </c>
      <c r="C188" s="176"/>
      <c r="D188" s="176" t="s">
        <v>24</v>
      </c>
      <c r="E188" s="176"/>
      <c r="F188" s="176"/>
      <c r="G188" s="176" t="s">
        <v>25</v>
      </c>
      <c r="H188" s="176"/>
      <c r="I188" s="168"/>
    </row>
    <row r="189" spans="1:16" ht="15.75" x14ac:dyDescent="0.25">
      <c r="A189" s="169"/>
      <c r="B189" s="176"/>
      <c r="C189" s="176"/>
      <c r="D189" s="229"/>
      <c r="E189" s="229"/>
      <c r="F189" s="176"/>
      <c r="G189" s="229"/>
      <c r="H189" s="229"/>
      <c r="I189" s="231"/>
    </row>
    <row r="190" spans="1:16" ht="15.75" x14ac:dyDescent="0.25">
      <c r="A190" s="195"/>
      <c r="B190" s="196"/>
      <c r="C190" s="196"/>
      <c r="D190" s="237"/>
      <c r="E190" s="237"/>
      <c r="F190" s="196" t="s">
        <v>26</v>
      </c>
      <c r="G190" s="196"/>
      <c r="H190" s="57"/>
      <c r="I190" s="58"/>
    </row>
    <row r="191" spans="1:16" ht="15.75" x14ac:dyDescent="0.25">
      <c r="A191" s="176"/>
      <c r="B191" s="176"/>
      <c r="C191" s="176"/>
      <c r="D191" s="229"/>
      <c r="E191" s="176"/>
      <c r="F191" s="176"/>
      <c r="G191" s="229"/>
      <c r="H191" s="59"/>
      <c r="I191" s="229"/>
    </row>
    <row r="192" spans="1:16" x14ac:dyDescent="0.25">
      <c r="A192" s="60"/>
      <c r="B192" s="60"/>
      <c r="C192" s="60"/>
      <c r="D192" s="60"/>
      <c r="E192" s="60"/>
      <c r="F192" s="60"/>
      <c r="G192" s="60"/>
      <c r="H192" s="60"/>
      <c r="I192" s="60"/>
      <c r="J192" s="60"/>
      <c r="K192" s="60"/>
      <c r="L192" s="60"/>
      <c r="M192" s="60"/>
      <c r="N192" s="60"/>
      <c r="O192" s="60"/>
      <c r="P192" s="60"/>
    </row>
    <row r="193" spans="1:16" x14ac:dyDescent="0.25">
      <c r="A193" s="60"/>
      <c r="B193" s="60"/>
      <c r="C193" s="60"/>
      <c r="D193" s="60"/>
      <c r="E193" s="60"/>
      <c r="F193" s="60"/>
      <c r="G193" s="60"/>
      <c r="H193" s="60"/>
      <c r="I193" s="60"/>
      <c r="J193" s="60"/>
      <c r="K193" s="60"/>
      <c r="L193" s="60"/>
      <c r="M193" s="60"/>
      <c r="N193" s="60"/>
      <c r="O193" s="60"/>
      <c r="P193" s="60"/>
    </row>
    <row r="194" spans="1:16" x14ac:dyDescent="0.25">
      <c r="A194" s="60"/>
      <c r="B194" s="60"/>
      <c r="C194" s="60"/>
      <c r="D194" s="60"/>
      <c r="E194" s="60"/>
      <c r="F194" s="60"/>
      <c r="G194" s="60"/>
      <c r="H194" s="60"/>
      <c r="I194" s="60"/>
      <c r="J194" s="60"/>
      <c r="K194" s="60"/>
      <c r="L194" s="60"/>
      <c r="M194" s="60"/>
      <c r="N194" s="60"/>
      <c r="O194" s="60"/>
      <c r="P194" s="60"/>
    </row>
    <row r="195" spans="1:16" x14ac:dyDescent="0.25">
      <c r="A195" s="60"/>
      <c r="B195" s="60"/>
      <c r="C195" s="60"/>
      <c r="D195" s="60"/>
      <c r="E195" s="60"/>
      <c r="F195" s="60"/>
      <c r="G195" s="60"/>
      <c r="H195" s="60"/>
      <c r="I195" s="60"/>
      <c r="J195" s="60"/>
      <c r="K195" s="60"/>
      <c r="L195" s="60"/>
      <c r="M195" s="60"/>
      <c r="N195" s="60"/>
      <c r="O195" s="60"/>
      <c r="P195" s="60"/>
    </row>
    <row r="196" spans="1:16" ht="18.75" x14ac:dyDescent="0.3">
      <c r="A196" s="300" t="s">
        <v>27</v>
      </c>
      <c r="B196" s="300"/>
      <c r="C196" s="300"/>
      <c r="D196" s="300"/>
      <c r="E196" s="300"/>
      <c r="F196" s="300"/>
      <c r="G196" s="300"/>
      <c r="H196" s="300"/>
      <c r="I196" s="300"/>
      <c r="J196" s="300"/>
      <c r="K196" s="300"/>
      <c r="L196" s="300"/>
      <c r="M196" s="300"/>
      <c r="N196" s="300"/>
      <c r="O196" s="300"/>
      <c r="P196" s="300"/>
    </row>
    <row r="197" spans="1:16" ht="18.75" x14ac:dyDescent="0.3">
      <c r="A197" s="300" t="s">
        <v>28</v>
      </c>
      <c r="B197" s="300"/>
      <c r="C197" s="300"/>
      <c r="D197" s="300"/>
      <c r="E197" s="300"/>
      <c r="F197" s="300"/>
      <c r="G197" s="300"/>
      <c r="H197" s="300"/>
      <c r="I197" s="300"/>
      <c r="J197" s="300"/>
      <c r="K197" s="300"/>
      <c r="L197" s="300"/>
      <c r="M197" s="300"/>
      <c r="N197" s="300"/>
      <c r="O197" s="300"/>
      <c r="P197" s="300"/>
    </row>
    <row r="198" spans="1:16" x14ac:dyDescent="0.25">
      <c r="A198" s="60"/>
      <c r="B198" s="60"/>
      <c r="C198" s="60"/>
      <c r="D198" s="60"/>
      <c r="E198" s="60"/>
      <c r="F198" s="61" t="s">
        <v>29</v>
      </c>
      <c r="G198" s="197">
        <v>44012</v>
      </c>
      <c r="H198" s="62"/>
      <c r="I198" s="62" t="s">
        <v>30</v>
      </c>
      <c r="J198" s="198">
        <v>44196</v>
      </c>
      <c r="K198" s="63"/>
      <c r="L198" s="63"/>
      <c r="M198" s="60"/>
      <c r="N198" s="60"/>
      <c r="O198" s="60"/>
      <c r="P198" s="60"/>
    </row>
    <row r="199" spans="1:16" x14ac:dyDescent="0.25">
      <c r="A199" s="60"/>
      <c r="B199" s="60"/>
      <c r="E199" s="60"/>
      <c r="F199" s="62"/>
      <c r="G199" s="62"/>
      <c r="H199" s="62"/>
      <c r="I199" s="60"/>
      <c r="J199" s="60"/>
      <c r="K199" s="60"/>
      <c r="L199" s="60"/>
      <c r="M199" s="60"/>
      <c r="N199" s="60"/>
      <c r="O199" s="60"/>
      <c r="P199" s="60"/>
    </row>
    <row r="200" spans="1:16" ht="15.75" x14ac:dyDescent="0.25">
      <c r="A200" s="64" t="s">
        <v>31</v>
      </c>
      <c r="B200" s="199" t="s">
        <v>76</v>
      </c>
      <c r="E200" s="61" t="s">
        <v>32</v>
      </c>
      <c r="F200" s="65" t="e">
        <f>+'[1]Datos Generales'!A212</f>
        <v>#REF!</v>
      </c>
      <c r="G200" s="61" t="s">
        <v>33</v>
      </c>
      <c r="H200" s="66" t="e">
        <f>+'[1]Datos Generales'!A213</f>
        <v>#REF!</v>
      </c>
      <c r="I200" s="62" t="s">
        <v>34</v>
      </c>
      <c r="J200" s="65" t="e">
        <f>+'[1]Datos Generales'!A214</f>
        <v>#REF!</v>
      </c>
      <c r="M200" s="67" t="s">
        <v>35</v>
      </c>
      <c r="N200" s="301" t="s">
        <v>77</v>
      </c>
      <c r="O200" s="301"/>
      <c r="P200" s="301"/>
    </row>
    <row r="201" spans="1:16" x14ac:dyDescent="0.25">
      <c r="A201" s="60"/>
      <c r="B201" s="60"/>
      <c r="E201" s="60"/>
      <c r="F201" s="60"/>
      <c r="G201" s="60"/>
      <c r="H201" s="60"/>
      <c r="I201" s="60"/>
      <c r="J201" s="60"/>
      <c r="K201" s="60"/>
      <c r="L201" s="60"/>
      <c r="M201" s="60"/>
      <c r="N201" s="60"/>
      <c r="O201" s="60"/>
      <c r="P201" s="60"/>
    </row>
    <row r="202" spans="1:16" x14ac:dyDescent="0.25">
      <c r="A202" s="302" t="s">
        <v>36</v>
      </c>
      <c r="B202" s="302"/>
      <c r="C202" s="302"/>
      <c r="D202" s="302"/>
      <c r="E202" s="302"/>
      <c r="F202" s="279" t="s">
        <v>87</v>
      </c>
      <c r="G202" s="279"/>
      <c r="H202" s="68"/>
      <c r="I202" s="69" t="s">
        <v>37</v>
      </c>
      <c r="J202" s="70"/>
      <c r="K202" s="68"/>
      <c r="L202" s="68"/>
      <c r="M202" s="68"/>
      <c r="N202" s="68"/>
      <c r="O202" s="68"/>
      <c r="P202" s="68"/>
    </row>
    <row r="203" spans="1:16" x14ac:dyDescent="0.25">
      <c r="A203" s="60"/>
      <c r="B203" s="60"/>
      <c r="C203" s="60"/>
      <c r="D203" s="60"/>
      <c r="E203" s="60"/>
      <c r="F203" s="60"/>
      <c r="G203" s="60"/>
      <c r="H203" s="60"/>
      <c r="I203" s="60"/>
      <c r="J203" s="60"/>
      <c r="K203" s="60"/>
      <c r="L203" s="60"/>
      <c r="M203" s="60"/>
      <c r="N203" s="68"/>
      <c r="O203" s="68"/>
      <c r="P203" s="60"/>
    </row>
    <row r="204" spans="1:16" x14ac:dyDescent="0.25">
      <c r="A204" s="294" t="s">
        <v>38</v>
      </c>
      <c r="B204" s="294"/>
      <c r="C204" s="294"/>
      <c r="D204" s="295"/>
      <c r="E204" s="295"/>
      <c r="F204" s="295"/>
      <c r="G204" s="296"/>
      <c r="H204" s="296"/>
      <c r="I204" s="69"/>
      <c r="J204" s="69" t="s">
        <v>39</v>
      </c>
      <c r="K204" s="297"/>
      <c r="L204" s="298"/>
      <c r="M204" s="299"/>
      <c r="N204" s="68"/>
      <c r="O204" s="71" t="s">
        <v>40</v>
      </c>
      <c r="P204" s="200" t="s">
        <v>65</v>
      </c>
    </row>
    <row r="205" spans="1:16" ht="15.75" thickBot="1" x14ac:dyDescent="0.3">
      <c r="A205" s="60"/>
      <c r="B205" s="60"/>
      <c r="C205" s="60"/>
      <c r="D205" s="60"/>
      <c r="E205" s="60"/>
      <c r="F205" s="60"/>
      <c r="G205" s="60"/>
      <c r="H205" s="60"/>
      <c r="J205" s="60"/>
      <c r="M205" s="282" t="s">
        <v>26</v>
      </c>
      <c r="N205" s="282"/>
      <c r="O205" s="282"/>
      <c r="P205" s="282"/>
    </row>
    <row r="206" spans="1:16" x14ac:dyDescent="0.25">
      <c r="A206" s="283" t="s">
        <v>41</v>
      </c>
      <c r="B206" s="284"/>
      <c r="C206" s="287" t="s">
        <v>42</v>
      </c>
      <c r="D206" s="284"/>
      <c r="E206" s="284"/>
      <c r="F206" s="287" t="s">
        <v>43</v>
      </c>
      <c r="G206" s="287" t="s">
        <v>44</v>
      </c>
      <c r="H206" s="284"/>
      <c r="I206" s="287" t="s">
        <v>45</v>
      </c>
      <c r="J206" s="284"/>
      <c r="K206" s="289" t="s">
        <v>46</v>
      </c>
      <c r="L206" s="290"/>
      <c r="M206" s="291" t="s">
        <v>47</v>
      </c>
      <c r="N206" s="292"/>
      <c r="O206" s="291" t="s">
        <v>48</v>
      </c>
      <c r="P206" s="293"/>
    </row>
    <row r="207" spans="1:16" ht="15.75" thickBot="1" x14ac:dyDescent="0.3">
      <c r="A207" s="285"/>
      <c r="B207" s="286"/>
      <c r="C207" s="288"/>
      <c r="D207" s="286"/>
      <c r="E207" s="286"/>
      <c r="F207" s="288"/>
      <c r="G207" s="288"/>
      <c r="H207" s="286"/>
      <c r="I207" s="288"/>
      <c r="J207" s="286"/>
      <c r="K207" s="233" t="s">
        <v>49</v>
      </c>
      <c r="L207" s="233" t="s">
        <v>50</v>
      </c>
      <c r="M207" s="73" t="s">
        <v>51</v>
      </c>
      <c r="N207" s="73" t="s">
        <v>52</v>
      </c>
      <c r="O207" s="73" t="s">
        <v>53</v>
      </c>
      <c r="P207" s="73" t="s">
        <v>54</v>
      </c>
    </row>
    <row r="208" spans="1:16" x14ac:dyDescent="0.25">
      <c r="A208" s="279" t="s">
        <v>80</v>
      </c>
      <c r="B208" s="280"/>
      <c r="C208" s="281" t="s">
        <v>89</v>
      </c>
      <c r="D208" s="281"/>
      <c r="E208" s="281"/>
      <c r="F208" s="234" t="s">
        <v>88</v>
      </c>
      <c r="G208" s="278" t="s">
        <v>79</v>
      </c>
      <c r="H208" s="278"/>
      <c r="I208" s="278" t="s">
        <v>93</v>
      </c>
      <c r="J208" s="278"/>
      <c r="K208" s="234" t="s">
        <v>94</v>
      </c>
      <c r="L208" s="234"/>
      <c r="M208" s="75">
        <v>2263034.0699999998</v>
      </c>
      <c r="N208" s="75"/>
      <c r="O208" s="75">
        <v>502400</v>
      </c>
      <c r="P208" s="78">
        <f t="shared" ref="P208:P210" si="0">M208+N208-O208</f>
        <v>1760634.0699999998</v>
      </c>
    </row>
    <row r="209" spans="1:16" x14ac:dyDescent="0.25">
      <c r="A209" s="279" t="s">
        <v>91</v>
      </c>
      <c r="B209" s="280"/>
      <c r="C209" s="277" t="s">
        <v>81</v>
      </c>
      <c r="D209" s="277"/>
      <c r="E209" s="277"/>
      <c r="F209" s="234" t="s">
        <v>88</v>
      </c>
      <c r="G209" s="278" t="s">
        <v>79</v>
      </c>
      <c r="H209" s="278"/>
      <c r="I209" s="278" t="s">
        <v>93</v>
      </c>
      <c r="J209" s="278"/>
      <c r="K209" s="234" t="s">
        <v>94</v>
      </c>
      <c r="L209" s="235"/>
      <c r="M209" s="78">
        <v>50884.15</v>
      </c>
      <c r="N209" s="78">
        <v>100000</v>
      </c>
      <c r="O209" s="78">
        <v>78269.67</v>
      </c>
      <c r="P209" s="78">
        <f t="shared" si="0"/>
        <v>72614.48</v>
      </c>
    </row>
    <row r="210" spans="1:16" x14ac:dyDescent="0.25">
      <c r="A210" s="279" t="s">
        <v>83</v>
      </c>
      <c r="B210" s="280"/>
      <c r="C210" s="277" t="s">
        <v>84</v>
      </c>
      <c r="D210" s="277"/>
      <c r="E210" s="277"/>
      <c r="F210" s="234" t="s">
        <v>88</v>
      </c>
      <c r="G210" s="278" t="s">
        <v>79</v>
      </c>
      <c r="H210" s="278"/>
      <c r="I210" s="274" t="s">
        <v>92</v>
      </c>
      <c r="J210" s="274"/>
      <c r="K210" s="234" t="s">
        <v>94</v>
      </c>
      <c r="L210" s="235"/>
      <c r="M210" s="78">
        <v>134348.41</v>
      </c>
      <c r="N210" s="78">
        <v>503839.65</v>
      </c>
      <c r="O210" s="78">
        <v>609074.05000000005</v>
      </c>
      <c r="P210" s="78">
        <f t="shared" si="0"/>
        <v>29114.010000000009</v>
      </c>
    </row>
    <row r="211" spans="1:16" x14ac:dyDescent="0.25">
      <c r="A211" s="279" t="s">
        <v>86</v>
      </c>
      <c r="B211" s="280"/>
      <c r="C211" s="277" t="s">
        <v>90</v>
      </c>
      <c r="D211" s="277"/>
      <c r="E211" s="277"/>
      <c r="F211" s="234" t="s">
        <v>88</v>
      </c>
      <c r="G211" s="278" t="s">
        <v>79</v>
      </c>
      <c r="H211" s="278"/>
      <c r="I211" s="278" t="s">
        <v>93</v>
      </c>
      <c r="J211" s="278"/>
      <c r="K211" s="234" t="s">
        <v>94</v>
      </c>
      <c r="L211" s="235"/>
      <c r="M211" s="78">
        <v>315236.24</v>
      </c>
      <c r="N211" s="78">
        <v>0</v>
      </c>
      <c r="O211" s="78">
        <v>34309.74</v>
      </c>
      <c r="P211" s="78">
        <f>M211+N211-O211</f>
        <v>280926.5</v>
      </c>
    </row>
    <row r="212" spans="1:16" x14ac:dyDescent="0.25">
      <c r="A212" s="275"/>
      <c r="B212" s="276"/>
      <c r="C212" s="277"/>
      <c r="D212" s="277"/>
      <c r="E212" s="277"/>
      <c r="F212" s="234"/>
      <c r="G212" s="278"/>
      <c r="H212" s="278"/>
      <c r="I212" s="278"/>
      <c r="J212" s="278"/>
      <c r="K212" s="235"/>
      <c r="L212" s="235"/>
      <c r="M212" s="78"/>
      <c r="N212" s="78"/>
      <c r="O212" s="78"/>
      <c r="P212" s="78"/>
    </row>
    <row r="213" spans="1:16" ht="15.75" thickBot="1" x14ac:dyDescent="0.3">
      <c r="A213" s="268"/>
      <c r="B213" s="269"/>
      <c r="C213" s="269"/>
      <c r="D213" s="269"/>
      <c r="E213" s="269"/>
      <c r="F213" s="79"/>
      <c r="G213" s="269"/>
      <c r="H213" s="269"/>
      <c r="I213" s="269"/>
      <c r="J213" s="269"/>
      <c r="K213" s="236"/>
      <c r="L213" s="236"/>
      <c r="M213" s="81"/>
      <c r="N213" s="81"/>
      <c r="O213" s="81"/>
      <c r="P213" s="81">
        <f>SUM(P208:P212)</f>
        <v>2143289.0599999996</v>
      </c>
    </row>
    <row r="214" spans="1:16" x14ac:dyDescent="0.25">
      <c r="A214" s="270" t="s">
        <v>55</v>
      </c>
      <c r="B214" s="271"/>
      <c r="C214" s="272"/>
      <c r="D214" s="272"/>
      <c r="E214" s="272"/>
      <c r="F214" s="272"/>
      <c r="G214" s="272"/>
      <c r="H214" s="272"/>
      <c r="I214" s="272"/>
      <c r="J214" s="272"/>
      <c r="K214" s="272"/>
      <c r="L214" s="272"/>
      <c r="M214" s="272"/>
      <c r="N214" s="272"/>
      <c r="O214" s="272"/>
      <c r="P214" s="272"/>
    </row>
    <row r="215" spans="1:16" x14ac:dyDescent="0.25">
      <c r="A215" s="264"/>
      <c r="B215" s="265"/>
      <c r="C215" s="265"/>
      <c r="D215" s="265"/>
      <c r="E215" s="265"/>
      <c r="F215" s="265"/>
      <c r="G215" s="265"/>
      <c r="H215" s="265"/>
      <c r="I215" s="265"/>
      <c r="J215" s="265"/>
      <c r="K215" s="265"/>
      <c r="L215" s="265"/>
      <c r="M215" s="265"/>
      <c r="N215" s="265"/>
      <c r="O215" s="265"/>
      <c r="P215" s="265"/>
    </row>
    <row r="216" spans="1:16" ht="15.75" thickBot="1" x14ac:dyDescent="0.3">
      <c r="A216" s="266"/>
      <c r="B216" s="267"/>
      <c r="C216" s="267"/>
      <c r="D216" s="267"/>
      <c r="E216" s="267"/>
      <c r="F216" s="267"/>
      <c r="G216" s="267"/>
      <c r="H216" s="267"/>
      <c r="I216" s="267"/>
      <c r="J216" s="267"/>
      <c r="K216" s="267"/>
      <c r="L216" s="267"/>
      <c r="M216" s="267"/>
      <c r="N216" s="267"/>
      <c r="O216" s="267"/>
      <c r="P216" s="267"/>
    </row>
    <row r="217" spans="1:16" x14ac:dyDescent="0.25">
      <c r="A217" s="64"/>
      <c r="B217" t="e">
        <f>+'[1]Datos Generales'!B221</f>
        <v>#REF!</v>
      </c>
      <c r="C217" s="209"/>
      <c r="D217" s="64"/>
      <c r="F217" s="60"/>
      <c r="G217" s="209" t="s">
        <v>24</v>
      </c>
      <c r="H217" s="60"/>
      <c r="K217" s="60"/>
      <c r="L217" s="60"/>
      <c r="M217" s="60"/>
      <c r="N217" t="s">
        <v>25</v>
      </c>
      <c r="P217" s="64"/>
    </row>
    <row r="218" spans="1:16" x14ac:dyDescent="0.25">
      <c r="B218" s="212" t="s">
        <v>105</v>
      </c>
      <c r="C218" s="212"/>
      <c r="D218" s="83"/>
      <c r="E218" s="84"/>
      <c r="F218" s="85"/>
      <c r="G218" s="207" t="s">
        <v>110</v>
      </c>
      <c r="H218" s="85"/>
      <c r="K218" s="85"/>
      <c r="L218" s="85"/>
      <c r="M218" s="85"/>
      <c r="N218" s="208" t="s">
        <v>107</v>
      </c>
      <c r="P218" s="60"/>
    </row>
    <row r="219" spans="1:16" x14ac:dyDescent="0.25">
      <c r="A219" s="64"/>
      <c r="B219" s="210" t="s">
        <v>95</v>
      </c>
      <c r="C219" s="209"/>
      <c r="D219" s="64"/>
      <c r="F219" s="60"/>
      <c r="G219" s="211" t="s">
        <v>109</v>
      </c>
      <c r="H219" s="60"/>
      <c r="K219" s="60"/>
      <c r="L219" s="60"/>
      <c r="M219" s="60"/>
      <c r="N219" s="83" t="s">
        <v>108</v>
      </c>
      <c r="O219" s="206"/>
      <c r="P219" s="206"/>
    </row>
    <row r="220" spans="1:16" ht="15.75" thickBot="1" x14ac:dyDescent="0.3"/>
    <row r="221" spans="1:16" x14ac:dyDescent="0.25">
      <c r="A221" s="339"/>
      <c r="B221" s="340"/>
      <c r="C221" s="341"/>
      <c r="D221" s="341"/>
      <c r="E221" s="341"/>
      <c r="F221" s="342"/>
    </row>
    <row r="222" spans="1:16" x14ac:dyDescent="0.25">
      <c r="A222" s="343"/>
      <c r="B222" s="344"/>
      <c r="C222" s="344"/>
      <c r="D222" s="344"/>
      <c r="E222" s="344"/>
      <c r="F222" s="345"/>
    </row>
    <row r="223" spans="1:16" ht="16.5" x14ac:dyDescent="0.25">
      <c r="A223" s="346" t="s">
        <v>27</v>
      </c>
      <c r="B223" s="347"/>
      <c r="C223" s="344"/>
      <c r="D223" s="344"/>
      <c r="E223" s="344"/>
      <c r="F223" s="345"/>
    </row>
    <row r="224" spans="1:16" x14ac:dyDescent="0.25">
      <c r="A224" s="348" t="s">
        <v>56</v>
      </c>
      <c r="B224" s="349"/>
      <c r="C224" s="344"/>
      <c r="D224" s="344"/>
      <c r="E224" s="344"/>
      <c r="F224" s="345"/>
    </row>
    <row r="225" spans="1:6" ht="15.75" x14ac:dyDescent="0.25">
      <c r="A225" s="350" t="s">
        <v>111</v>
      </c>
      <c r="B225" s="351"/>
      <c r="C225" s="351"/>
      <c r="D225" s="351"/>
      <c r="E225" s="351"/>
      <c r="F225" s="352"/>
    </row>
    <row r="226" spans="1:6" x14ac:dyDescent="0.25">
      <c r="A226" s="238"/>
      <c r="B226" s="239"/>
      <c r="C226" s="239"/>
      <c r="D226" s="239"/>
      <c r="E226" s="239"/>
      <c r="F226" s="86"/>
    </row>
    <row r="227" spans="1:6" ht="15.75" x14ac:dyDescent="0.25">
      <c r="A227" s="87" t="s">
        <v>112</v>
      </c>
      <c r="B227" s="213" t="s">
        <v>76</v>
      </c>
      <c r="C227" s="88" t="s">
        <v>113</v>
      </c>
      <c r="D227" s="88" t="s">
        <v>114</v>
      </c>
      <c r="E227" s="89" t="s">
        <v>115</v>
      </c>
      <c r="F227" s="214" t="s">
        <v>78</v>
      </c>
    </row>
    <row r="228" spans="1:6" ht="15.75" x14ac:dyDescent="0.25">
      <c r="A228" s="90" t="s">
        <v>116</v>
      </c>
      <c r="B228" s="91"/>
      <c r="C228" s="92" t="s">
        <v>77</v>
      </c>
      <c r="D228" s="88"/>
      <c r="E228" s="89"/>
      <c r="F228" s="93"/>
    </row>
    <row r="229" spans="1:6" ht="15.75" x14ac:dyDescent="0.25">
      <c r="A229" s="94" t="s">
        <v>57</v>
      </c>
      <c r="B229" s="95"/>
      <c r="C229" s="215" t="s">
        <v>117</v>
      </c>
      <c r="D229" s="216"/>
      <c r="E229" s="216"/>
      <c r="F229" s="217"/>
    </row>
    <row r="230" spans="1:6" ht="15.75" x14ac:dyDescent="0.25">
      <c r="A230" s="96" t="s">
        <v>118</v>
      </c>
      <c r="B230" s="97"/>
      <c r="C230" s="98"/>
      <c r="D230" s="99"/>
      <c r="E230" s="99"/>
      <c r="F230" s="100"/>
    </row>
    <row r="231" spans="1:6" x14ac:dyDescent="0.25">
      <c r="A231" s="353"/>
      <c r="B231" s="354"/>
      <c r="C231" s="354"/>
      <c r="D231" s="354"/>
      <c r="E231" s="354"/>
      <c r="F231" s="355"/>
    </row>
    <row r="232" spans="1:6" ht="15.75" x14ac:dyDescent="0.25">
      <c r="A232" s="356" t="s">
        <v>58</v>
      </c>
      <c r="B232" s="357"/>
      <c r="C232" s="357"/>
      <c r="D232" s="240" t="s">
        <v>59</v>
      </c>
      <c r="E232" s="358" t="s">
        <v>60</v>
      </c>
      <c r="F232" s="359"/>
    </row>
    <row r="233" spans="1:6" x14ac:dyDescent="0.25">
      <c r="A233" s="101"/>
      <c r="B233" s="102">
        <v>2000</v>
      </c>
      <c r="C233" s="102"/>
      <c r="D233" s="103"/>
      <c r="E233" s="325">
        <f t="shared" ref="E233:E240" si="1">+B233*D233</f>
        <v>0</v>
      </c>
      <c r="F233" s="326"/>
    </row>
    <row r="234" spans="1:6" x14ac:dyDescent="0.25">
      <c r="A234" s="104"/>
      <c r="B234" s="105">
        <v>1000</v>
      </c>
      <c r="C234" s="105"/>
      <c r="D234" s="106">
        <v>1</v>
      </c>
      <c r="E234" s="325">
        <f t="shared" si="1"/>
        <v>1000</v>
      </c>
      <c r="F234" s="326"/>
    </row>
    <row r="235" spans="1:6" x14ac:dyDescent="0.25">
      <c r="A235" s="104"/>
      <c r="B235" s="105">
        <v>500</v>
      </c>
      <c r="C235" s="105"/>
      <c r="D235" s="106">
        <v>0</v>
      </c>
      <c r="E235" s="325">
        <f t="shared" si="1"/>
        <v>0</v>
      </c>
      <c r="F235" s="326"/>
    </row>
    <row r="236" spans="1:6" x14ac:dyDescent="0.25">
      <c r="A236" s="104"/>
      <c r="B236" s="105">
        <v>200</v>
      </c>
      <c r="C236" s="105"/>
      <c r="D236" s="106">
        <v>4</v>
      </c>
      <c r="E236" s="325">
        <f t="shared" si="1"/>
        <v>800</v>
      </c>
      <c r="F236" s="326"/>
    </row>
    <row r="237" spans="1:6" x14ac:dyDescent="0.25">
      <c r="A237" s="104"/>
      <c r="B237" s="105">
        <v>100</v>
      </c>
      <c r="C237" s="105"/>
      <c r="D237" s="106">
        <v>10</v>
      </c>
      <c r="E237" s="325">
        <f t="shared" si="1"/>
        <v>1000</v>
      </c>
      <c r="F237" s="326"/>
    </row>
    <row r="238" spans="1:6" x14ac:dyDescent="0.25">
      <c r="A238" s="104"/>
      <c r="B238" s="105">
        <v>50</v>
      </c>
      <c r="C238" s="105"/>
      <c r="D238" s="106">
        <v>5</v>
      </c>
      <c r="E238" s="325">
        <f t="shared" si="1"/>
        <v>250</v>
      </c>
      <c r="F238" s="326"/>
    </row>
    <row r="239" spans="1:6" x14ac:dyDescent="0.25">
      <c r="A239" s="104"/>
      <c r="B239" s="105">
        <v>20</v>
      </c>
      <c r="C239" s="105"/>
      <c r="D239" s="106"/>
      <c r="E239" s="325">
        <f t="shared" si="1"/>
        <v>0</v>
      </c>
      <c r="F239" s="326"/>
    </row>
    <row r="240" spans="1:6" x14ac:dyDescent="0.25">
      <c r="A240" s="104"/>
      <c r="B240" s="105">
        <v>10</v>
      </c>
      <c r="C240" s="105"/>
      <c r="D240" s="106"/>
      <c r="E240" s="325">
        <f t="shared" si="1"/>
        <v>0</v>
      </c>
      <c r="F240" s="326"/>
    </row>
    <row r="241" spans="1:6" ht="15.75" thickBot="1" x14ac:dyDescent="0.3">
      <c r="A241" s="332"/>
      <c r="B241" s="333"/>
      <c r="C241" s="334"/>
      <c r="D241" s="107"/>
      <c r="E241" s="335"/>
      <c r="F241" s="336"/>
    </row>
    <row r="242" spans="1:6" ht="17.25" thickTop="1" thickBot="1" x14ac:dyDescent="0.3">
      <c r="A242" s="303" t="s">
        <v>61</v>
      </c>
      <c r="B242" s="304"/>
      <c r="C242" s="305"/>
      <c r="D242" s="108">
        <f>SUM(D233:D241)</f>
        <v>20</v>
      </c>
      <c r="E242" s="337">
        <f>SUM(E233:F241)</f>
        <v>3050</v>
      </c>
      <c r="F242" s="338"/>
    </row>
    <row r="243" spans="1:6" ht="16.5" thickTop="1" x14ac:dyDescent="0.25">
      <c r="A243" s="318" t="s">
        <v>62</v>
      </c>
      <c r="B243" s="319"/>
      <c r="C243" s="320"/>
      <c r="D243" s="109"/>
      <c r="E243" s="321"/>
      <c r="F243" s="322"/>
    </row>
    <row r="244" spans="1:6" x14ac:dyDescent="0.25">
      <c r="A244" s="110"/>
      <c r="B244" s="111">
        <v>25</v>
      </c>
      <c r="C244" s="111"/>
      <c r="D244" s="112">
        <v>6</v>
      </c>
      <c r="E244" s="323">
        <f>+B244*D244</f>
        <v>150</v>
      </c>
      <c r="F244" s="324"/>
    </row>
    <row r="245" spans="1:6" x14ac:dyDescent="0.25">
      <c r="A245" s="104"/>
      <c r="B245" s="105">
        <v>10</v>
      </c>
      <c r="C245" s="105"/>
      <c r="D245" s="106">
        <v>13</v>
      </c>
      <c r="E245" s="325">
        <f t="shared" ref="E245:E250" si="2">+B245*D245</f>
        <v>130</v>
      </c>
      <c r="F245" s="326"/>
    </row>
    <row r="246" spans="1:6" x14ac:dyDescent="0.25">
      <c r="A246" s="104"/>
      <c r="B246" s="105">
        <v>5</v>
      </c>
      <c r="C246" s="105"/>
      <c r="D246" s="106">
        <v>8</v>
      </c>
      <c r="E246" s="325">
        <f t="shared" si="2"/>
        <v>40</v>
      </c>
      <c r="F246" s="326"/>
    </row>
    <row r="247" spans="1:6" x14ac:dyDescent="0.25">
      <c r="A247" s="104"/>
      <c r="B247" s="105">
        <v>1</v>
      </c>
      <c r="C247" s="105"/>
      <c r="D247" s="106">
        <v>9</v>
      </c>
      <c r="E247" s="325">
        <f t="shared" si="2"/>
        <v>9</v>
      </c>
      <c r="F247" s="326"/>
    </row>
    <row r="248" spans="1:6" x14ac:dyDescent="0.25">
      <c r="A248" s="104"/>
      <c r="B248" s="105">
        <v>0.5</v>
      </c>
      <c r="C248" s="105"/>
      <c r="D248" s="106"/>
      <c r="E248" s="325">
        <f t="shared" si="2"/>
        <v>0</v>
      </c>
      <c r="F248" s="326"/>
    </row>
    <row r="249" spans="1:6" x14ac:dyDescent="0.25">
      <c r="A249" s="104"/>
      <c r="B249" s="105">
        <v>0.25</v>
      </c>
      <c r="C249" s="105"/>
      <c r="D249" s="106"/>
      <c r="E249" s="325">
        <f t="shared" si="2"/>
        <v>0</v>
      </c>
      <c r="F249" s="326"/>
    </row>
    <row r="250" spans="1:6" x14ac:dyDescent="0.25">
      <c r="A250" s="104"/>
      <c r="B250" s="105">
        <v>0.1</v>
      </c>
      <c r="C250" s="105"/>
      <c r="D250" s="106"/>
      <c r="E250" s="325">
        <f t="shared" si="2"/>
        <v>0</v>
      </c>
      <c r="F250" s="326"/>
    </row>
    <row r="251" spans="1:6" ht="16.5" thickBot="1" x14ac:dyDescent="0.3">
      <c r="A251" s="327"/>
      <c r="B251" s="328"/>
      <c r="C251" s="329"/>
      <c r="D251" s="113"/>
      <c r="E251" s="330"/>
      <c r="F251" s="331"/>
    </row>
    <row r="252" spans="1:6" ht="17.25" thickTop="1" thickBot="1" x14ac:dyDescent="0.3">
      <c r="A252" s="303" t="s">
        <v>63</v>
      </c>
      <c r="B252" s="304"/>
      <c r="C252" s="305"/>
      <c r="D252" s="114">
        <f>SUM(D244:D251)</f>
        <v>36</v>
      </c>
      <c r="E252" s="316">
        <f>SUM(E244:F251)</f>
        <v>329</v>
      </c>
      <c r="F252" s="317"/>
    </row>
    <row r="253" spans="1:6" ht="17.25" thickTop="1" thickBot="1" x14ac:dyDescent="0.3">
      <c r="A253" s="303" t="s">
        <v>64</v>
      </c>
      <c r="B253" s="304"/>
      <c r="C253" s="305"/>
      <c r="D253" s="108">
        <f>+D242+D252</f>
        <v>56</v>
      </c>
      <c r="E253" s="306">
        <f>E242+E252</f>
        <v>3379</v>
      </c>
      <c r="F253" s="307"/>
    </row>
    <row r="254" spans="1:6" ht="15.75" thickTop="1" x14ac:dyDescent="0.25">
      <c r="A254" s="115" t="s">
        <v>119</v>
      </c>
      <c r="B254" s="116"/>
      <c r="C254" s="116"/>
      <c r="D254" s="116"/>
      <c r="E254" s="117" t="s">
        <v>65</v>
      </c>
      <c r="F254" s="118">
        <v>45887</v>
      </c>
    </row>
    <row r="255" spans="1:6" x14ac:dyDescent="0.25">
      <c r="A255" s="119" t="s">
        <v>66</v>
      </c>
      <c r="B255" s="120"/>
      <c r="C255" s="120"/>
      <c r="D255" s="121"/>
      <c r="E255" s="122" t="s">
        <v>65</v>
      </c>
      <c r="F255" s="123">
        <v>734</v>
      </c>
    </row>
    <row r="256" spans="1:6" x14ac:dyDescent="0.25">
      <c r="A256" s="124" t="s">
        <v>120</v>
      </c>
      <c r="B256" s="125"/>
      <c r="C256" s="126"/>
      <c r="D256" s="127"/>
      <c r="E256" s="128"/>
      <c r="F256" s="129"/>
    </row>
    <row r="257" spans="1:6" ht="16.5" thickBot="1" x14ac:dyDescent="0.3">
      <c r="A257" s="130" t="s">
        <v>67</v>
      </c>
      <c r="B257" s="131"/>
      <c r="C257" s="131"/>
      <c r="D257" s="132"/>
      <c r="E257" s="133" t="s">
        <v>65</v>
      </c>
      <c r="F257" s="134">
        <f>SUM(E253:F256)</f>
        <v>50000</v>
      </c>
    </row>
    <row r="258" spans="1:6" ht="15.75" thickTop="1" x14ac:dyDescent="0.25">
      <c r="A258" s="135" t="s">
        <v>68</v>
      </c>
      <c r="B258" s="136"/>
      <c r="C258" s="136"/>
      <c r="D258" s="136"/>
      <c r="E258" s="137" t="s">
        <v>65</v>
      </c>
      <c r="F258" s="138">
        <v>50000</v>
      </c>
    </row>
    <row r="259" spans="1:6" x14ac:dyDescent="0.25">
      <c r="A259" s="238" t="s">
        <v>69</v>
      </c>
      <c r="B259" s="239"/>
      <c r="C259" s="239"/>
      <c r="D259" s="239"/>
      <c r="E259" s="139" t="s">
        <v>65</v>
      </c>
      <c r="F259" s="86">
        <f>+F257</f>
        <v>50000</v>
      </c>
    </row>
    <row r="260" spans="1:6" ht="15.75" x14ac:dyDescent="0.25">
      <c r="A260" s="140" t="s">
        <v>70</v>
      </c>
      <c r="B260" s="141"/>
      <c r="C260" s="142"/>
      <c r="D260" s="141"/>
      <c r="E260" s="143" t="s">
        <v>65</v>
      </c>
      <c r="F260" s="144">
        <f>+F259-F258</f>
        <v>0</v>
      </c>
    </row>
    <row r="261" spans="1:6" ht="15.75" x14ac:dyDescent="0.25">
      <c r="A261" s="238"/>
      <c r="B261" s="239"/>
      <c r="C261" s="95"/>
      <c r="D261" s="239"/>
      <c r="E261" s="239"/>
      <c r="F261" s="86"/>
    </row>
    <row r="262" spans="1:6" ht="15.75" x14ac:dyDescent="0.25">
      <c r="A262" s="94" t="s">
        <v>71</v>
      </c>
      <c r="B262" s="95"/>
      <c r="C262" s="95"/>
      <c r="D262" s="239"/>
      <c r="E262" s="308"/>
      <c r="F262" s="309"/>
    </row>
    <row r="263" spans="1:6" x14ac:dyDescent="0.25">
      <c r="A263" s="310"/>
      <c r="B263" s="311"/>
      <c r="C263" s="311"/>
      <c r="D263" s="311"/>
      <c r="E263" s="311"/>
      <c r="F263" s="312"/>
    </row>
    <row r="264" spans="1:6" x14ac:dyDescent="0.25">
      <c r="A264" s="145"/>
      <c r="B264" s="146"/>
      <c r="C264" s="146"/>
      <c r="D264" s="146"/>
      <c r="E264" s="146"/>
      <c r="F264" s="221"/>
    </row>
    <row r="265" spans="1:6" x14ac:dyDescent="0.25">
      <c r="A265" s="239" t="s">
        <v>128</v>
      </c>
      <c r="C265" s="241" t="s">
        <v>121</v>
      </c>
      <c r="E265" s="220" t="s">
        <v>122</v>
      </c>
      <c r="F265" s="222"/>
    </row>
    <row r="266" spans="1:6" x14ac:dyDescent="0.25">
      <c r="A266" s="148"/>
      <c r="B266" s="149"/>
      <c r="C266" s="150"/>
      <c r="D266" s="151"/>
      <c r="E266" s="218" t="s">
        <v>22</v>
      </c>
      <c r="F266" s="222"/>
    </row>
    <row r="267" spans="1:6" ht="16.5" thickBot="1" x14ac:dyDescent="0.3">
      <c r="A267" s="152" t="s">
        <v>72</v>
      </c>
      <c r="B267" s="153"/>
      <c r="C267" s="154" t="s">
        <v>73</v>
      </c>
      <c r="D267" s="155"/>
      <c r="E267" s="156" t="s">
        <v>74</v>
      </c>
      <c r="F267" s="223"/>
    </row>
    <row r="268" spans="1:6" ht="78.75" customHeight="1" thickTop="1" thickBot="1" x14ac:dyDescent="0.3">
      <c r="A268" s="313" t="s">
        <v>123</v>
      </c>
      <c r="B268" s="314"/>
      <c r="C268" s="314"/>
      <c r="D268" s="314"/>
      <c r="E268" s="314"/>
      <c r="F268" s="315"/>
    </row>
    <row r="269" spans="1:6" ht="15.75" thickBot="1" x14ac:dyDescent="0.3">
      <c r="A269" s="91"/>
      <c r="B269" s="91"/>
      <c r="C269" s="91"/>
      <c r="D269" s="91"/>
      <c r="E269" s="91"/>
      <c r="F269" s="157" t="s">
        <v>75</v>
      </c>
    </row>
    <row r="270" spans="1:6" x14ac:dyDescent="0.25">
      <c r="A270" s="339"/>
      <c r="B270" s="340"/>
      <c r="C270" s="341"/>
      <c r="D270" s="341"/>
      <c r="E270" s="341"/>
      <c r="F270" s="342"/>
    </row>
    <row r="271" spans="1:6" x14ac:dyDescent="0.25">
      <c r="A271" s="343"/>
      <c r="B271" s="344"/>
      <c r="C271" s="344"/>
      <c r="D271" s="344"/>
      <c r="E271" s="344"/>
      <c r="F271" s="345"/>
    </row>
    <row r="272" spans="1:6" ht="16.5" x14ac:dyDescent="0.25">
      <c r="A272" s="346" t="s">
        <v>27</v>
      </c>
      <c r="B272" s="347"/>
      <c r="C272" s="344"/>
      <c r="D272" s="344"/>
      <c r="E272" s="344"/>
      <c r="F272" s="345"/>
    </row>
    <row r="273" spans="1:6" x14ac:dyDescent="0.25">
      <c r="A273" s="348" t="s">
        <v>56</v>
      </c>
      <c r="B273" s="349"/>
      <c r="C273" s="344"/>
      <c r="D273" s="344"/>
      <c r="E273" s="344"/>
      <c r="F273" s="345"/>
    </row>
    <row r="274" spans="1:6" ht="15.75" x14ac:dyDescent="0.25">
      <c r="A274" s="350" t="s">
        <v>111</v>
      </c>
      <c r="B274" s="351"/>
      <c r="C274" s="351"/>
      <c r="D274" s="351"/>
      <c r="E274" s="351"/>
      <c r="F274" s="352"/>
    </row>
    <row r="275" spans="1:6" x14ac:dyDescent="0.25">
      <c r="A275" s="238"/>
      <c r="B275" s="239"/>
      <c r="C275" s="239"/>
      <c r="D275" s="239"/>
      <c r="E275" s="239"/>
      <c r="F275" s="86"/>
    </row>
    <row r="276" spans="1:6" ht="15.75" x14ac:dyDescent="0.25">
      <c r="A276" s="87" t="s">
        <v>112</v>
      </c>
      <c r="B276" s="213" t="s">
        <v>76</v>
      </c>
      <c r="C276" s="88" t="s">
        <v>113</v>
      </c>
      <c r="D276" s="88" t="s">
        <v>114</v>
      </c>
      <c r="E276" s="89" t="s">
        <v>115</v>
      </c>
      <c r="F276" s="214" t="s">
        <v>78</v>
      </c>
    </row>
    <row r="277" spans="1:6" ht="15.75" x14ac:dyDescent="0.25">
      <c r="A277" s="90" t="s">
        <v>116</v>
      </c>
      <c r="B277" s="91"/>
      <c r="C277" s="92" t="s">
        <v>77</v>
      </c>
      <c r="D277" s="88"/>
      <c r="E277" s="89"/>
      <c r="F277" s="93"/>
    </row>
    <row r="278" spans="1:6" ht="15.75" x14ac:dyDescent="0.25">
      <c r="A278" s="94" t="s">
        <v>57</v>
      </c>
      <c r="B278" s="95"/>
      <c r="C278" s="215" t="s">
        <v>129</v>
      </c>
      <c r="D278" s="216"/>
      <c r="E278" s="216"/>
      <c r="F278" s="217"/>
    </row>
    <row r="279" spans="1:6" ht="15.75" x14ac:dyDescent="0.25">
      <c r="A279" s="96" t="s">
        <v>118</v>
      </c>
      <c r="B279" s="97"/>
      <c r="C279" s="98"/>
      <c r="D279" s="99"/>
      <c r="E279" s="99"/>
      <c r="F279" s="100"/>
    </row>
    <row r="280" spans="1:6" x14ac:dyDescent="0.25">
      <c r="A280" s="353"/>
      <c r="B280" s="354"/>
      <c r="C280" s="354"/>
      <c r="D280" s="354"/>
      <c r="E280" s="354"/>
      <c r="F280" s="355"/>
    </row>
    <row r="281" spans="1:6" ht="15.75" x14ac:dyDescent="0.25">
      <c r="A281" s="356" t="s">
        <v>58</v>
      </c>
      <c r="B281" s="357"/>
      <c r="C281" s="357"/>
      <c r="D281" s="240" t="s">
        <v>59</v>
      </c>
      <c r="E281" s="358" t="s">
        <v>60</v>
      </c>
      <c r="F281" s="359"/>
    </row>
    <row r="282" spans="1:6" x14ac:dyDescent="0.25">
      <c r="A282" s="101"/>
      <c r="B282" s="102">
        <v>2000</v>
      </c>
      <c r="C282" s="102"/>
      <c r="D282" s="103"/>
      <c r="E282" s="325">
        <f t="shared" ref="E282:E289" si="3">+B282*D282</f>
        <v>0</v>
      </c>
      <c r="F282" s="326"/>
    </row>
    <row r="283" spans="1:6" x14ac:dyDescent="0.25">
      <c r="A283" s="104"/>
      <c r="B283" s="105">
        <v>1000</v>
      </c>
      <c r="C283" s="105"/>
      <c r="D283" s="106">
        <v>3</v>
      </c>
      <c r="E283" s="325">
        <f t="shared" si="3"/>
        <v>3000</v>
      </c>
      <c r="F283" s="326"/>
    </row>
    <row r="284" spans="1:6" x14ac:dyDescent="0.25">
      <c r="A284" s="104"/>
      <c r="B284" s="105">
        <v>500</v>
      </c>
      <c r="C284" s="105"/>
      <c r="D284" s="106">
        <v>70</v>
      </c>
      <c r="E284" s="325">
        <f t="shared" si="3"/>
        <v>35000</v>
      </c>
      <c r="F284" s="326"/>
    </row>
    <row r="285" spans="1:6" x14ac:dyDescent="0.25">
      <c r="A285" s="104"/>
      <c r="B285" s="105">
        <v>200</v>
      </c>
      <c r="C285" s="105"/>
      <c r="D285" s="106"/>
      <c r="E285" s="325">
        <f t="shared" si="3"/>
        <v>0</v>
      </c>
      <c r="F285" s="326"/>
    </row>
    <row r="286" spans="1:6" x14ac:dyDescent="0.25">
      <c r="A286" s="104"/>
      <c r="B286" s="105">
        <v>100</v>
      </c>
      <c r="C286" s="105"/>
      <c r="D286" s="106">
        <v>2</v>
      </c>
      <c r="E286" s="325">
        <f t="shared" si="3"/>
        <v>200</v>
      </c>
      <c r="F286" s="326"/>
    </row>
    <row r="287" spans="1:6" x14ac:dyDescent="0.25">
      <c r="A287" s="104"/>
      <c r="B287" s="105">
        <v>50</v>
      </c>
      <c r="C287" s="105"/>
      <c r="D287" s="106"/>
      <c r="E287" s="325">
        <f t="shared" si="3"/>
        <v>0</v>
      </c>
      <c r="F287" s="326"/>
    </row>
    <row r="288" spans="1:6" x14ac:dyDescent="0.25">
      <c r="A288" s="104"/>
      <c r="B288" s="105">
        <v>20</v>
      </c>
      <c r="C288" s="105"/>
      <c r="D288" s="106"/>
      <c r="E288" s="325">
        <f t="shared" si="3"/>
        <v>0</v>
      </c>
      <c r="F288" s="326"/>
    </row>
    <row r="289" spans="1:6" x14ac:dyDescent="0.25">
      <c r="A289" s="104"/>
      <c r="B289" s="105">
        <v>10</v>
      </c>
      <c r="C289" s="105"/>
      <c r="D289" s="106"/>
      <c r="E289" s="325">
        <f t="shared" si="3"/>
        <v>0</v>
      </c>
      <c r="F289" s="326"/>
    </row>
    <row r="290" spans="1:6" ht="15.75" thickBot="1" x14ac:dyDescent="0.3">
      <c r="A290" s="332"/>
      <c r="B290" s="333"/>
      <c r="C290" s="334"/>
      <c r="D290" s="107"/>
      <c r="E290" s="335"/>
      <c r="F290" s="336"/>
    </row>
    <row r="291" spans="1:6" ht="17.25" thickTop="1" thickBot="1" x14ac:dyDescent="0.3">
      <c r="A291" s="303" t="s">
        <v>61</v>
      </c>
      <c r="B291" s="304"/>
      <c r="C291" s="305"/>
      <c r="D291" s="108">
        <f>SUM(D282:D290)</f>
        <v>75</v>
      </c>
      <c r="E291" s="337">
        <f>SUM(E282:F290)</f>
        <v>38200</v>
      </c>
      <c r="F291" s="338"/>
    </row>
    <row r="292" spans="1:6" ht="16.5" thickTop="1" x14ac:dyDescent="0.25">
      <c r="A292" s="318" t="s">
        <v>62</v>
      </c>
      <c r="B292" s="319"/>
      <c r="C292" s="320"/>
      <c r="D292" s="109"/>
      <c r="E292" s="321"/>
      <c r="F292" s="322"/>
    </row>
    <row r="293" spans="1:6" x14ac:dyDescent="0.25">
      <c r="A293" s="110"/>
      <c r="B293" s="111">
        <v>25</v>
      </c>
      <c r="C293" s="111"/>
      <c r="D293" s="112"/>
      <c r="E293" s="323">
        <f>+B293*D293</f>
        <v>0</v>
      </c>
      <c r="F293" s="324"/>
    </row>
    <row r="294" spans="1:6" x14ac:dyDescent="0.25">
      <c r="A294" s="104"/>
      <c r="B294" s="105">
        <v>10</v>
      </c>
      <c r="C294" s="105"/>
      <c r="D294" s="106">
        <v>3</v>
      </c>
      <c r="E294" s="325">
        <f t="shared" ref="E294:E299" si="4">+B294*D294</f>
        <v>30</v>
      </c>
      <c r="F294" s="326"/>
    </row>
    <row r="295" spans="1:6" x14ac:dyDescent="0.25">
      <c r="A295" s="104"/>
      <c r="B295" s="105">
        <v>5</v>
      </c>
      <c r="C295" s="105"/>
      <c r="D295" s="106">
        <v>4</v>
      </c>
      <c r="E295" s="325">
        <f t="shared" si="4"/>
        <v>20</v>
      </c>
      <c r="F295" s="326"/>
    </row>
    <row r="296" spans="1:6" x14ac:dyDescent="0.25">
      <c r="A296" s="104"/>
      <c r="B296" s="105">
        <v>1</v>
      </c>
      <c r="C296" s="105"/>
      <c r="D296" s="106">
        <v>4</v>
      </c>
      <c r="E296" s="325">
        <f t="shared" si="4"/>
        <v>4</v>
      </c>
      <c r="F296" s="326"/>
    </row>
    <row r="297" spans="1:6" x14ac:dyDescent="0.25">
      <c r="A297" s="104"/>
      <c r="B297" s="105">
        <v>0.25</v>
      </c>
      <c r="C297" s="105"/>
      <c r="D297" s="106">
        <v>3</v>
      </c>
      <c r="E297" s="325">
        <f t="shared" si="4"/>
        <v>0.75</v>
      </c>
      <c r="F297" s="326"/>
    </row>
    <row r="298" spans="1:6" x14ac:dyDescent="0.25">
      <c r="A298" s="104"/>
      <c r="B298" s="105">
        <v>0.1</v>
      </c>
      <c r="C298" s="105"/>
      <c r="D298" s="106">
        <v>2</v>
      </c>
      <c r="E298" s="325">
        <f t="shared" si="4"/>
        <v>0.2</v>
      </c>
      <c r="F298" s="326"/>
    </row>
    <row r="299" spans="1:6" x14ac:dyDescent="0.25">
      <c r="A299" s="104"/>
      <c r="B299" s="105">
        <v>0.05</v>
      </c>
      <c r="C299" s="105"/>
      <c r="D299" s="106">
        <v>1</v>
      </c>
      <c r="E299" s="325">
        <f t="shared" si="4"/>
        <v>0.05</v>
      </c>
      <c r="F299" s="326"/>
    </row>
    <row r="300" spans="1:6" ht="16.5" thickBot="1" x14ac:dyDescent="0.3">
      <c r="A300" s="360"/>
      <c r="B300" s="361"/>
      <c r="C300" s="362"/>
      <c r="D300" s="113"/>
      <c r="E300" s="330"/>
      <c r="F300" s="331"/>
    </row>
    <row r="301" spans="1:6" ht="17.25" thickTop="1" thickBot="1" x14ac:dyDescent="0.3">
      <c r="A301" s="303" t="s">
        <v>63</v>
      </c>
      <c r="B301" s="304"/>
      <c r="C301" s="305"/>
      <c r="D301" s="114">
        <f>SUM(D293:D300)</f>
        <v>17</v>
      </c>
      <c r="E301" s="316">
        <f>SUM(E293:F300)</f>
        <v>55</v>
      </c>
      <c r="F301" s="317"/>
    </row>
    <row r="302" spans="1:6" ht="17.25" thickTop="1" thickBot="1" x14ac:dyDescent="0.3">
      <c r="A302" s="303" t="s">
        <v>64</v>
      </c>
      <c r="B302" s="304"/>
      <c r="C302" s="305"/>
      <c r="D302" s="108">
        <f>+D291+D301</f>
        <v>92</v>
      </c>
      <c r="E302" s="306">
        <f>E291+E301</f>
        <v>38255</v>
      </c>
      <c r="F302" s="307"/>
    </row>
    <row r="303" spans="1:6" ht="15.75" thickTop="1" x14ac:dyDescent="0.25">
      <c r="A303" s="115" t="s">
        <v>130</v>
      </c>
      <c r="B303" s="116"/>
      <c r="C303" s="116"/>
      <c r="D303" s="116"/>
      <c r="E303" s="117" t="s">
        <v>65</v>
      </c>
      <c r="F303" s="118">
        <v>61745</v>
      </c>
    </row>
    <row r="304" spans="1:6" x14ac:dyDescent="0.25">
      <c r="A304" s="119" t="s">
        <v>66</v>
      </c>
      <c r="B304" s="120"/>
      <c r="C304" s="120"/>
      <c r="D304" s="121"/>
      <c r="E304" s="122" t="s">
        <v>65</v>
      </c>
      <c r="F304" s="123">
        <v>0</v>
      </c>
    </row>
    <row r="305" spans="1:6" x14ac:dyDescent="0.25">
      <c r="A305" s="124" t="s">
        <v>120</v>
      </c>
      <c r="B305" s="125"/>
      <c r="C305" s="126"/>
      <c r="D305" s="127"/>
      <c r="E305" s="128"/>
      <c r="F305" s="129"/>
    </row>
    <row r="306" spans="1:6" ht="16.5" thickBot="1" x14ac:dyDescent="0.3">
      <c r="A306" s="130" t="s">
        <v>67</v>
      </c>
      <c r="B306" s="131"/>
      <c r="C306" s="131"/>
      <c r="D306" s="132"/>
      <c r="E306" s="133" t="s">
        <v>65</v>
      </c>
      <c r="F306" s="134">
        <f>SUM(E302:F305)</f>
        <v>100000</v>
      </c>
    </row>
    <row r="307" spans="1:6" ht="15.75" thickTop="1" x14ac:dyDescent="0.25">
      <c r="A307" s="135" t="s">
        <v>68</v>
      </c>
      <c r="B307" s="136"/>
      <c r="C307" s="136"/>
      <c r="D307" s="136"/>
      <c r="E307" s="137" t="s">
        <v>65</v>
      </c>
      <c r="F307" s="138">
        <v>100000</v>
      </c>
    </row>
    <row r="308" spans="1:6" x14ac:dyDescent="0.25">
      <c r="A308" s="238" t="s">
        <v>69</v>
      </c>
      <c r="B308" s="239"/>
      <c r="C308" s="239"/>
      <c r="D308" s="239"/>
      <c r="E308" s="139" t="s">
        <v>65</v>
      </c>
      <c r="F308" s="86">
        <f>+F306</f>
        <v>100000</v>
      </c>
    </row>
    <row r="309" spans="1:6" ht="15.75" x14ac:dyDescent="0.25">
      <c r="A309" s="140" t="s">
        <v>70</v>
      </c>
      <c r="B309" s="141"/>
      <c r="C309" s="142"/>
      <c r="D309" s="141"/>
      <c r="E309" s="143" t="s">
        <v>65</v>
      </c>
      <c r="F309" s="144">
        <f>+F308-F307</f>
        <v>0</v>
      </c>
    </row>
    <row r="310" spans="1:6" ht="15.75" x14ac:dyDescent="0.25">
      <c r="A310" s="238"/>
      <c r="B310" s="239"/>
      <c r="C310" s="95"/>
      <c r="D310" s="239"/>
      <c r="E310" s="239"/>
      <c r="F310" s="86"/>
    </row>
    <row r="311" spans="1:6" ht="15.75" x14ac:dyDescent="0.25">
      <c r="A311" s="94" t="s">
        <v>71</v>
      </c>
      <c r="B311" s="95"/>
      <c r="C311" s="95"/>
      <c r="D311" s="239"/>
      <c r="E311" s="308"/>
      <c r="F311" s="309"/>
    </row>
    <row r="312" spans="1:6" x14ac:dyDescent="0.25">
      <c r="A312" s="310"/>
      <c r="B312" s="311"/>
      <c r="C312" s="311"/>
      <c r="D312" s="311"/>
      <c r="E312" s="311"/>
      <c r="F312" s="312"/>
    </row>
    <row r="313" spans="1:6" x14ac:dyDescent="0.25">
      <c r="A313" s="145"/>
      <c r="B313" s="146"/>
      <c r="C313" s="146"/>
      <c r="D313" s="146"/>
      <c r="E313" s="146"/>
      <c r="F313" s="147"/>
    </row>
    <row r="314" spans="1:6" ht="26.25" x14ac:dyDescent="0.25">
      <c r="A314" s="219" t="s">
        <v>131</v>
      </c>
      <c r="C314" s="241" t="s">
        <v>121</v>
      </c>
      <c r="E314" s="220" t="s">
        <v>122</v>
      </c>
      <c r="F314" s="222"/>
    </row>
    <row r="315" spans="1:6" x14ac:dyDescent="0.25">
      <c r="A315" s="148"/>
      <c r="B315" s="149"/>
      <c r="C315" s="150"/>
      <c r="D315" s="151"/>
      <c r="E315" s="218" t="s">
        <v>22</v>
      </c>
      <c r="F315" s="222"/>
    </row>
    <row r="316" spans="1:6" ht="16.5" thickBot="1" x14ac:dyDescent="0.3">
      <c r="A316" s="224" t="s">
        <v>72</v>
      </c>
      <c r="B316" s="153"/>
      <c r="C316" s="154" t="s">
        <v>73</v>
      </c>
      <c r="D316" s="155"/>
      <c r="E316" s="225" t="s">
        <v>74</v>
      </c>
      <c r="F316" s="223"/>
    </row>
    <row r="317" spans="1:6" ht="66" customHeight="1" thickTop="1" thickBot="1" x14ac:dyDescent="0.3">
      <c r="A317" s="313" t="s">
        <v>132</v>
      </c>
      <c r="B317" s="314"/>
      <c r="C317" s="314"/>
      <c r="D317" s="314"/>
      <c r="E317" s="314"/>
      <c r="F317" s="315"/>
    </row>
    <row r="318" spans="1:6" ht="15.75" thickBot="1" x14ac:dyDescent="0.3">
      <c r="A318" s="91"/>
      <c r="B318" s="91"/>
      <c r="C318" s="91"/>
      <c r="D318" s="91"/>
      <c r="E318" s="91"/>
      <c r="F318" s="157" t="s">
        <v>75</v>
      </c>
    </row>
    <row r="319" spans="1:6" ht="15.75" thickBot="1" x14ac:dyDescent="0.3"/>
    <row r="320" spans="1:6" x14ac:dyDescent="0.25">
      <c r="A320" s="339"/>
      <c r="B320" s="340"/>
      <c r="C320" s="341"/>
      <c r="D320" s="341"/>
      <c r="E320" s="341"/>
      <c r="F320" s="342"/>
    </row>
    <row r="321" spans="1:6" x14ac:dyDescent="0.25">
      <c r="A321" s="343"/>
      <c r="B321" s="344"/>
      <c r="C321" s="344"/>
      <c r="D321" s="344"/>
      <c r="E321" s="344"/>
      <c r="F321" s="345"/>
    </row>
    <row r="322" spans="1:6" ht="16.5" x14ac:dyDescent="0.25">
      <c r="A322" s="346" t="s">
        <v>27</v>
      </c>
      <c r="B322" s="347"/>
      <c r="C322" s="344"/>
      <c r="D322" s="344"/>
      <c r="E322" s="344"/>
      <c r="F322" s="345"/>
    </row>
    <row r="323" spans="1:6" x14ac:dyDescent="0.25">
      <c r="A323" s="348" t="s">
        <v>56</v>
      </c>
      <c r="B323" s="349"/>
      <c r="C323" s="344"/>
      <c r="D323" s="344"/>
      <c r="E323" s="344"/>
      <c r="F323" s="345"/>
    </row>
    <row r="324" spans="1:6" ht="15.75" x14ac:dyDescent="0.25">
      <c r="A324" s="350" t="s">
        <v>111</v>
      </c>
      <c r="B324" s="351"/>
      <c r="C324" s="351"/>
      <c r="D324" s="351"/>
      <c r="E324" s="351"/>
      <c r="F324" s="352"/>
    </row>
    <row r="325" spans="1:6" x14ac:dyDescent="0.25">
      <c r="A325" s="238"/>
      <c r="B325" s="239"/>
      <c r="C325" s="239"/>
      <c r="D325" s="239"/>
      <c r="E325" s="239"/>
      <c r="F325" s="86"/>
    </row>
    <row r="326" spans="1:6" ht="15.75" x14ac:dyDescent="0.25">
      <c r="A326" s="87" t="s">
        <v>112</v>
      </c>
      <c r="B326" s="213" t="s">
        <v>76</v>
      </c>
      <c r="C326" s="88" t="s">
        <v>113</v>
      </c>
      <c r="D326" s="88" t="s">
        <v>114</v>
      </c>
      <c r="E326" s="89" t="s">
        <v>115</v>
      </c>
      <c r="F326" s="214" t="s">
        <v>78</v>
      </c>
    </row>
    <row r="327" spans="1:6" ht="15.75" x14ac:dyDescent="0.25">
      <c r="A327" s="90" t="s">
        <v>116</v>
      </c>
      <c r="B327" s="91"/>
      <c r="C327" s="92" t="s">
        <v>77</v>
      </c>
      <c r="D327" s="88"/>
      <c r="E327" s="89"/>
      <c r="F327" s="93"/>
    </row>
    <row r="328" spans="1:6" ht="15.75" x14ac:dyDescent="0.25">
      <c r="A328" s="94" t="s">
        <v>57</v>
      </c>
      <c r="B328" s="95"/>
      <c r="C328" s="215" t="s">
        <v>125</v>
      </c>
      <c r="D328" s="216"/>
      <c r="E328" s="216"/>
      <c r="F328" s="217"/>
    </row>
    <row r="329" spans="1:6" ht="15.75" x14ac:dyDescent="0.25">
      <c r="A329" s="96" t="s">
        <v>118</v>
      </c>
      <c r="B329" s="97"/>
      <c r="C329" s="98"/>
      <c r="D329" s="99"/>
      <c r="E329" s="99"/>
      <c r="F329" s="100"/>
    </row>
    <row r="330" spans="1:6" x14ac:dyDescent="0.25">
      <c r="A330" s="353"/>
      <c r="B330" s="354"/>
      <c r="C330" s="354"/>
      <c r="D330" s="354"/>
      <c r="E330" s="354"/>
      <c r="F330" s="355"/>
    </row>
    <row r="331" spans="1:6" ht="15.75" x14ac:dyDescent="0.25">
      <c r="A331" s="356" t="s">
        <v>58</v>
      </c>
      <c r="B331" s="357"/>
      <c r="C331" s="357"/>
      <c r="D331" s="240" t="s">
        <v>59</v>
      </c>
      <c r="E331" s="358" t="s">
        <v>60</v>
      </c>
      <c r="F331" s="359"/>
    </row>
    <row r="332" spans="1:6" x14ac:dyDescent="0.25">
      <c r="A332" s="101"/>
      <c r="B332" s="102">
        <v>2000</v>
      </c>
      <c r="C332" s="102"/>
      <c r="D332" s="103"/>
      <c r="E332" s="325">
        <f t="shared" ref="E332:E339" si="5">+B332*D332</f>
        <v>0</v>
      </c>
      <c r="F332" s="326"/>
    </row>
    <row r="333" spans="1:6" x14ac:dyDescent="0.25">
      <c r="A333" s="104"/>
      <c r="B333" s="105">
        <v>1000</v>
      </c>
      <c r="C333" s="105"/>
      <c r="D333" s="106"/>
      <c r="E333" s="325">
        <f t="shared" si="5"/>
        <v>0</v>
      </c>
      <c r="F333" s="326"/>
    </row>
    <row r="334" spans="1:6" x14ac:dyDescent="0.25">
      <c r="A334" s="104"/>
      <c r="B334" s="105">
        <v>500</v>
      </c>
      <c r="C334" s="105"/>
      <c r="D334" s="106">
        <v>24</v>
      </c>
      <c r="E334" s="325">
        <f t="shared" si="5"/>
        <v>12000</v>
      </c>
      <c r="F334" s="326"/>
    </row>
    <row r="335" spans="1:6" x14ac:dyDescent="0.25">
      <c r="A335" s="104"/>
      <c r="B335" s="105">
        <v>200</v>
      </c>
      <c r="C335" s="105"/>
      <c r="D335" s="106"/>
      <c r="E335" s="325">
        <f t="shared" si="5"/>
        <v>0</v>
      </c>
      <c r="F335" s="326"/>
    </row>
    <row r="336" spans="1:6" x14ac:dyDescent="0.25">
      <c r="A336" s="104"/>
      <c r="B336" s="105">
        <v>100</v>
      </c>
      <c r="C336" s="105"/>
      <c r="D336" s="106">
        <v>100</v>
      </c>
      <c r="E336" s="325">
        <f t="shared" si="5"/>
        <v>10000</v>
      </c>
      <c r="F336" s="326"/>
    </row>
    <row r="337" spans="1:6" x14ac:dyDescent="0.25">
      <c r="A337" s="104"/>
      <c r="B337" s="105">
        <v>50</v>
      </c>
      <c r="C337" s="105"/>
      <c r="D337" s="106">
        <v>10</v>
      </c>
      <c r="E337" s="325">
        <f t="shared" si="5"/>
        <v>500</v>
      </c>
      <c r="F337" s="326"/>
    </row>
    <row r="338" spans="1:6" x14ac:dyDescent="0.25">
      <c r="A338" s="104"/>
      <c r="B338" s="105">
        <v>20</v>
      </c>
      <c r="C338" s="105"/>
      <c r="D338" s="106"/>
      <c r="E338" s="325">
        <f t="shared" si="5"/>
        <v>0</v>
      </c>
      <c r="F338" s="326"/>
    </row>
    <row r="339" spans="1:6" x14ac:dyDescent="0.25">
      <c r="A339" s="104"/>
      <c r="B339" s="105">
        <v>10</v>
      </c>
      <c r="C339" s="105"/>
      <c r="D339" s="106"/>
      <c r="E339" s="325">
        <f t="shared" si="5"/>
        <v>0</v>
      </c>
      <c r="F339" s="326"/>
    </row>
    <row r="340" spans="1:6" ht="15.75" thickBot="1" x14ac:dyDescent="0.3">
      <c r="A340" s="332"/>
      <c r="B340" s="333"/>
      <c r="C340" s="334"/>
      <c r="D340" s="107"/>
      <c r="E340" s="335"/>
      <c r="F340" s="336"/>
    </row>
    <row r="341" spans="1:6" ht="17.25" thickTop="1" thickBot="1" x14ac:dyDescent="0.3">
      <c r="A341" s="303" t="s">
        <v>61</v>
      </c>
      <c r="B341" s="304"/>
      <c r="C341" s="305"/>
      <c r="D341" s="108">
        <f>SUM(D332:D340)</f>
        <v>134</v>
      </c>
      <c r="E341" s="337">
        <f>SUM(E332:F340)</f>
        <v>22500</v>
      </c>
      <c r="F341" s="338"/>
    </row>
    <row r="342" spans="1:6" ht="16.5" thickTop="1" x14ac:dyDescent="0.25">
      <c r="A342" s="318" t="s">
        <v>62</v>
      </c>
      <c r="B342" s="319"/>
      <c r="C342" s="320"/>
      <c r="D342" s="109"/>
      <c r="E342" s="321"/>
      <c r="F342" s="322"/>
    </row>
    <row r="343" spans="1:6" x14ac:dyDescent="0.25">
      <c r="A343" s="110"/>
      <c r="B343" s="111">
        <v>25</v>
      </c>
      <c r="C343" s="111"/>
      <c r="D343" s="112">
        <v>1</v>
      </c>
      <c r="E343" s="323">
        <f>+B343*D343</f>
        <v>25</v>
      </c>
      <c r="F343" s="324"/>
    </row>
    <row r="344" spans="1:6" x14ac:dyDescent="0.25">
      <c r="A344" s="104"/>
      <c r="B344" s="105">
        <v>10</v>
      </c>
      <c r="C344" s="105"/>
      <c r="D344" s="106">
        <v>4</v>
      </c>
      <c r="E344" s="325">
        <f t="shared" ref="E344:E349" si="6">+B344*D344</f>
        <v>40</v>
      </c>
      <c r="F344" s="326"/>
    </row>
    <row r="345" spans="1:6" x14ac:dyDescent="0.25">
      <c r="A345" s="104"/>
      <c r="B345" s="105">
        <v>5</v>
      </c>
      <c r="C345" s="105"/>
      <c r="D345" s="106">
        <v>6</v>
      </c>
      <c r="E345" s="325">
        <f t="shared" si="6"/>
        <v>30</v>
      </c>
      <c r="F345" s="326"/>
    </row>
    <row r="346" spans="1:6" x14ac:dyDescent="0.25">
      <c r="A346" s="104"/>
      <c r="B346" s="105">
        <v>1</v>
      </c>
      <c r="C346" s="105"/>
      <c r="D346" s="106">
        <v>1</v>
      </c>
      <c r="E346" s="325">
        <f t="shared" si="6"/>
        <v>1</v>
      </c>
      <c r="F346" s="326"/>
    </row>
    <row r="347" spans="1:6" x14ac:dyDescent="0.25">
      <c r="A347" s="104"/>
      <c r="B347" s="105">
        <v>0.5</v>
      </c>
      <c r="C347" s="105"/>
      <c r="D347" s="106"/>
      <c r="E347" s="325">
        <f t="shared" si="6"/>
        <v>0</v>
      </c>
      <c r="F347" s="326"/>
    </row>
    <row r="348" spans="1:6" x14ac:dyDescent="0.25">
      <c r="A348" s="104"/>
      <c r="B348" s="105">
        <v>0.25</v>
      </c>
      <c r="C348" s="105"/>
      <c r="D348" s="106"/>
      <c r="E348" s="325">
        <f t="shared" si="6"/>
        <v>0</v>
      </c>
      <c r="F348" s="326"/>
    </row>
    <row r="349" spans="1:6" x14ac:dyDescent="0.25">
      <c r="A349" s="104"/>
      <c r="B349" s="105">
        <v>0.1</v>
      </c>
      <c r="C349" s="105"/>
      <c r="D349" s="106"/>
      <c r="E349" s="325">
        <f t="shared" si="6"/>
        <v>0</v>
      </c>
      <c r="F349" s="326"/>
    </row>
    <row r="350" spans="1:6" ht="16.5" thickBot="1" x14ac:dyDescent="0.3">
      <c r="A350" s="327"/>
      <c r="B350" s="328"/>
      <c r="C350" s="329"/>
      <c r="D350" s="113"/>
      <c r="E350" s="330"/>
      <c r="F350" s="331"/>
    </row>
    <row r="351" spans="1:6" ht="17.25" thickTop="1" thickBot="1" x14ac:dyDescent="0.3">
      <c r="A351" s="303" t="s">
        <v>63</v>
      </c>
      <c r="B351" s="304"/>
      <c r="C351" s="305"/>
      <c r="D351" s="114">
        <f>SUM(D343:D350)</f>
        <v>12</v>
      </c>
      <c r="E351" s="316">
        <f>SUM(E343:F350)</f>
        <v>96</v>
      </c>
      <c r="F351" s="317"/>
    </row>
    <row r="352" spans="1:6" ht="17.25" thickTop="1" thickBot="1" x14ac:dyDescent="0.3">
      <c r="A352" s="303" t="s">
        <v>64</v>
      </c>
      <c r="B352" s="304"/>
      <c r="C352" s="305"/>
      <c r="D352" s="108">
        <f>+D341+D351</f>
        <v>146</v>
      </c>
      <c r="E352" s="306">
        <f>E341+E351</f>
        <v>22596</v>
      </c>
      <c r="F352" s="307"/>
    </row>
    <row r="353" spans="1:6" ht="15.75" thickTop="1" x14ac:dyDescent="0.25">
      <c r="A353" s="115" t="s">
        <v>126</v>
      </c>
      <c r="B353" s="116"/>
      <c r="C353" s="116"/>
      <c r="D353" s="116"/>
      <c r="E353" s="117" t="s">
        <v>65</v>
      </c>
      <c r="F353" s="118">
        <v>19904</v>
      </c>
    </row>
    <row r="354" spans="1:6" x14ac:dyDescent="0.25">
      <c r="A354" s="119" t="s">
        <v>127</v>
      </c>
      <c r="B354" s="120"/>
      <c r="C354" s="120"/>
      <c r="D354" s="121"/>
      <c r="E354" s="122" t="s">
        <v>65</v>
      </c>
      <c r="F354" s="123">
        <v>7500</v>
      </c>
    </row>
    <row r="355" spans="1:6" x14ac:dyDescent="0.25">
      <c r="A355" s="124" t="s">
        <v>120</v>
      </c>
      <c r="B355" s="125"/>
      <c r="C355" s="126"/>
      <c r="D355" s="127"/>
      <c r="E355" s="128"/>
      <c r="F355" s="129"/>
    </row>
    <row r="356" spans="1:6" ht="16.5" thickBot="1" x14ac:dyDescent="0.3">
      <c r="A356" s="130" t="s">
        <v>67</v>
      </c>
      <c r="B356" s="131"/>
      <c r="C356" s="131"/>
      <c r="D356" s="132"/>
      <c r="E356" s="133" t="s">
        <v>65</v>
      </c>
      <c r="F356" s="134">
        <f>SUM(E352:F355)</f>
        <v>50000</v>
      </c>
    </row>
    <row r="357" spans="1:6" ht="15.75" thickTop="1" x14ac:dyDescent="0.25">
      <c r="A357" s="135" t="s">
        <v>68</v>
      </c>
      <c r="B357" s="136"/>
      <c r="C357" s="136"/>
      <c r="D357" s="136"/>
      <c r="E357" s="137" t="s">
        <v>65</v>
      </c>
      <c r="F357" s="138">
        <v>50000</v>
      </c>
    </row>
    <row r="358" spans="1:6" x14ac:dyDescent="0.25">
      <c r="A358" s="238" t="s">
        <v>69</v>
      </c>
      <c r="B358" s="239"/>
      <c r="C358" s="239"/>
      <c r="D358" s="239"/>
      <c r="E358" s="139" t="s">
        <v>65</v>
      </c>
      <c r="F358" s="86">
        <f>+F356</f>
        <v>50000</v>
      </c>
    </row>
    <row r="359" spans="1:6" ht="15.75" x14ac:dyDescent="0.25">
      <c r="A359" s="140" t="s">
        <v>70</v>
      </c>
      <c r="B359" s="141"/>
      <c r="C359" s="142"/>
      <c r="D359" s="141"/>
      <c r="E359" s="143" t="s">
        <v>65</v>
      </c>
      <c r="F359" s="144">
        <f>+F358-F357</f>
        <v>0</v>
      </c>
    </row>
    <row r="360" spans="1:6" ht="15.75" x14ac:dyDescent="0.25">
      <c r="A360" s="238"/>
      <c r="B360" s="239"/>
      <c r="C360" s="95"/>
      <c r="D360" s="239"/>
      <c r="E360" s="239"/>
      <c r="F360" s="86"/>
    </row>
    <row r="361" spans="1:6" ht="15.75" x14ac:dyDescent="0.25">
      <c r="A361" s="94" t="s">
        <v>71</v>
      </c>
      <c r="B361" s="95"/>
      <c r="C361" s="95"/>
      <c r="D361" s="239"/>
      <c r="E361" s="308"/>
      <c r="F361" s="309"/>
    </row>
    <row r="362" spans="1:6" x14ac:dyDescent="0.25">
      <c r="A362" s="310"/>
      <c r="B362" s="311"/>
      <c r="C362" s="311"/>
      <c r="D362" s="311"/>
      <c r="E362" s="311"/>
      <c r="F362" s="312"/>
    </row>
    <row r="363" spans="1:6" x14ac:dyDescent="0.25">
      <c r="A363" s="145"/>
      <c r="B363" s="146"/>
      <c r="C363" s="146"/>
      <c r="D363" s="146"/>
      <c r="E363" s="146"/>
      <c r="F363" s="221"/>
    </row>
    <row r="364" spans="1:6" x14ac:dyDescent="0.25">
      <c r="A364" s="219" t="s">
        <v>124</v>
      </c>
      <c r="C364" s="241" t="s">
        <v>121</v>
      </c>
      <c r="E364" s="220" t="s">
        <v>122</v>
      </c>
      <c r="F364" s="222"/>
    </row>
    <row r="365" spans="1:6" x14ac:dyDescent="0.25">
      <c r="A365" s="148"/>
      <c r="B365" s="149"/>
      <c r="C365" s="150"/>
      <c r="D365" s="151"/>
      <c r="E365" s="218" t="s">
        <v>22</v>
      </c>
      <c r="F365" s="222"/>
    </row>
    <row r="366" spans="1:6" ht="16.5" thickBot="1" x14ac:dyDescent="0.3">
      <c r="A366" s="224" t="s">
        <v>72</v>
      </c>
      <c r="B366" s="153"/>
      <c r="C366" s="154" t="s">
        <v>73</v>
      </c>
      <c r="D366" s="155"/>
      <c r="E366" s="156" t="s">
        <v>74</v>
      </c>
      <c r="F366" s="223"/>
    </row>
    <row r="367" spans="1:6" ht="66" customHeight="1" thickTop="1" thickBot="1" x14ac:dyDescent="0.3">
      <c r="A367" s="313" t="s">
        <v>123</v>
      </c>
      <c r="B367" s="314"/>
      <c r="C367" s="314"/>
      <c r="D367" s="314"/>
      <c r="E367" s="314"/>
      <c r="F367" s="315"/>
    </row>
    <row r="368" spans="1:6" ht="15.75" thickBot="1" x14ac:dyDescent="0.3">
      <c r="A368" s="91"/>
      <c r="B368" s="91"/>
      <c r="C368" s="91"/>
      <c r="D368" s="91"/>
      <c r="E368" s="91"/>
      <c r="F368" s="157" t="s">
        <v>75</v>
      </c>
    </row>
  </sheetData>
  <protectedRanges>
    <protectedRange sqref="G55" name="Rango1_2"/>
    <protectedRange sqref="E86 B86 G86" name="Rango1_2_1_2"/>
    <protectedRange sqref="G100" name="Rango1_3"/>
    <protectedRange sqref="E135 B135 G135" name="Rango1_2_1_3"/>
    <protectedRange sqref="G151" name="Rango1_4"/>
    <protectedRange sqref="E186 B186 G186" name="Rango1_2_1_4"/>
  </protectedRanges>
  <mergeCells count="250">
    <mergeCell ref="A362:F362"/>
    <mergeCell ref="A367:F367"/>
    <mergeCell ref="A351:C351"/>
    <mergeCell ref="E351:F351"/>
    <mergeCell ref="A352:C352"/>
    <mergeCell ref="E352:F352"/>
    <mergeCell ref="E361:F361"/>
    <mergeCell ref="E346:F346"/>
    <mergeCell ref="E347:F347"/>
    <mergeCell ref="E348:F348"/>
    <mergeCell ref="E349:F349"/>
    <mergeCell ref="A350:C350"/>
    <mergeCell ref="E350:F350"/>
    <mergeCell ref="A342:C342"/>
    <mergeCell ref="E342:F342"/>
    <mergeCell ref="E343:F343"/>
    <mergeCell ref="E344:F344"/>
    <mergeCell ref="E345:F345"/>
    <mergeCell ref="E338:F338"/>
    <mergeCell ref="E339:F339"/>
    <mergeCell ref="A340:C340"/>
    <mergeCell ref="E340:F340"/>
    <mergeCell ref="A341:C341"/>
    <mergeCell ref="E341:F341"/>
    <mergeCell ref="E333:F333"/>
    <mergeCell ref="E334:F334"/>
    <mergeCell ref="E335:F335"/>
    <mergeCell ref="E336:F336"/>
    <mergeCell ref="E337:F337"/>
    <mergeCell ref="A324:F324"/>
    <mergeCell ref="A330:F330"/>
    <mergeCell ref="A331:C331"/>
    <mergeCell ref="E331:F331"/>
    <mergeCell ref="E332:F332"/>
    <mergeCell ref="A312:F312"/>
    <mergeCell ref="A317:F317"/>
    <mergeCell ref="A320:F321"/>
    <mergeCell ref="A322:F322"/>
    <mergeCell ref="A323:F323"/>
    <mergeCell ref="A301:C301"/>
    <mergeCell ref="E301:F301"/>
    <mergeCell ref="A302:C302"/>
    <mergeCell ref="E302:F302"/>
    <mergeCell ref="E311:F311"/>
    <mergeCell ref="E296:F296"/>
    <mergeCell ref="E297:F297"/>
    <mergeCell ref="E298:F298"/>
    <mergeCell ref="E299:F299"/>
    <mergeCell ref="A300:C300"/>
    <mergeCell ref="E300:F300"/>
    <mergeCell ref="A292:C292"/>
    <mergeCell ref="E292:F292"/>
    <mergeCell ref="E293:F293"/>
    <mergeCell ref="E294:F294"/>
    <mergeCell ref="E295:F295"/>
    <mergeCell ref="E288:F288"/>
    <mergeCell ref="E289:F289"/>
    <mergeCell ref="A290:C290"/>
    <mergeCell ref="E290:F290"/>
    <mergeCell ref="A291:C291"/>
    <mergeCell ref="E291:F291"/>
    <mergeCell ref="E283:F283"/>
    <mergeCell ref="E284:F284"/>
    <mergeCell ref="E285:F285"/>
    <mergeCell ref="E286:F286"/>
    <mergeCell ref="E287:F287"/>
    <mergeCell ref="A274:F274"/>
    <mergeCell ref="A280:F280"/>
    <mergeCell ref="A281:C281"/>
    <mergeCell ref="E281:F281"/>
    <mergeCell ref="E282:F282"/>
    <mergeCell ref="A263:F263"/>
    <mergeCell ref="A268:F268"/>
    <mergeCell ref="A270:F271"/>
    <mergeCell ref="A272:F272"/>
    <mergeCell ref="A273:F273"/>
    <mergeCell ref="A252:C252"/>
    <mergeCell ref="E252:F252"/>
    <mergeCell ref="A253:C253"/>
    <mergeCell ref="E253:F253"/>
    <mergeCell ref="E262:F262"/>
    <mergeCell ref="E247:F247"/>
    <mergeCell ref="E248:F248"/>
    <mergeCell ref="E249:F249"/>
    <mergeCell ref="E250:F250"/>
    <mergeCell ref="A251:C251"/>
    <mergeCell ref="E251:F251"/>
    <mergeCell ref="A243:C243"/>
    <mergeCell ref="E243:F243"/>
    <mergeCell ref="E244:F244"/>
    <mergeCell ref="E245:F245"/>
    <mergeCell ref="E246:F246"/>
    <mergeCell ref="E239:F239"/>
    <mergeCell ref="E240:F240"/>
    <mergeCell ref="A241:C241"/>
    <mergeCell ref="E241:F241"/>
    <mergeCell ref="A242:C242"/>
    <mergeCell ref="E242:F242"/>
    <mergeCell ref="E234:F234"/>
    <mergeCell ref="E235:F235"/>
    <mergeCell ref="E236:F236"/>
    <mergeCell ref="E237:F237"/>
    <mergeCell ref="E238:F238"/>
    <mergeCell ref="A225:F225"/>
    <mergeCell ref="A231:F231"/>
    <mergeCell ref="A232:C232"/>
    <mergeCell ref="E232:F232"/>
    <mergeCell ref="E233:F233"/>
    <mergeCell ref="A215:P215"/>
    <mergeCell ref="A216:P216"/>
    <mergeCell ref="A221:F222"/>
    <mergeCell ref="A223:F223"/>
    <mergeCell ref="A224:F224"/>
    <mergeCell ref="A213:B213"/>
    <mergeCell ref="C213:E213"/>
    <mergeCell ref="G213:H213"/>
    <mergeCell ref="I213:J213"/>
    <mergeCell ref="A214:B214"/>
    <mergeCell ref="C214:P214"/>
    <mergeCell ref="A212:B212"/>
    <mergeCell ref="C212:E212"/>
    <mergeCell ref="G212:H212"/>
    <mergeCell ref="I212:J212"/>
    <mergeCell ref="A210:B210"/>
    <mergeCell ref="C210:E210"/>
    <mergeCell ref="G210:H210"/>
    <mergeCell ref="I210:J210"/>
    <mergeCell ref="A211:B211"/>
    <mergeCell ref="C211:E211"/>
    <mergeCell ref="G211:H211"/>
    <mergeCell ref="I211:J211"/>
    <mergeCell ref="A208:B208"/>
    <mergeCell ref="C208:E208"/>
    <mergeCell ref="G208:H208"/>
    <mergeCell ref="I208:J208"/>
    <mergeCell ref="A209:B209"/>
    <mergeCell ref="C209:E209"/>
    <mergeCell ref="G209:H209"/>
    <mergeCell ref="I209:J209"/>
    <mergeCell ref="M205:P205"/>
    <mergeCell ref="A206:B207"/>
    <mergeCell ref="C206:E207"/>
    <mergeCell ref="F206:F207"/>
    <mergeCell ref="G206:H207"/>
    <mergeCell ref="I206:J207"/>
    <mergeCell ref="K206:L206"/>
    <mergeCell ref="M206:N206"/>
    <mergeCell ref="O206:P206"/>
    <mergeCell ref="A197:P197"/>
    <mergeCell ref="N200:P200"/>
    <mergeCell ref="A202:E202"/>
    <mergeCell ref="F202:G202"/>
    <mergeCell ref="A204:C204"/>
    <mergeCell ref="D204:F204"/>
    <mergeCell ref="G204:H204"/>
    <mergeCell ref="K204:M204"/>
    <mergeCell ref="H184:I184"/>
    <mergeCell ref="B186:C186"/>
    <mergeCell ref="D186:E186"/>
    <mergeCell ref="G186:H186"/>
    <mergeCell ref="A196:P196"/>
    <mergeCell ref="F168:G168"/>
    <mergeCell ref="F172:G172"/>
    <mergeCell ref="F175:G175"/>
    <mergeCell ref="F177:G177"/>
    <mergeCell ref="F180:G180"/>
    <mergeCell ref="F155:G155"/>
    <mergeCell ref="F158:G158"/>
    <mergeCell ref="F159:G159"/>
    <mergeCell ref="F164:G164"/>
    <mergeCell ref="F165:G165"/>
    <mergeCell ref="A145:I145"/>
    <mergeCell ref="A146:I146"/>
    <mergeCell ref="D148:F148"/>
    <mergeCell ref="B150:C150"/>
    <mergeCell ref="D150:E150"/>
    <mergeCell ref="F150:G150"/>
    <mergeCell ref="H150:I150"/>
    <mergeCell ref="B135:C135"/>
    <mergeCell ref="D135:E135"/>
    <mergeCell ref="G135:H135"/>
    <mergeCell ref="G136:H136"/>
    <mergeCell ref="D137:E137"/>
    <mergeCell ref="G137:I137"/>
    <mergeCell ref="F121:G121"/>
    <mergeCell ref="F124:G124"/>
    <mergeCell ref="F126:G126"/>
    <mergeCell ref="F129:G129"/>
    <mergeCell ref="H133:I133"/>
    <mergeCell ref="F107:G107"/>
    <mergeCell ref="F108:G108"/>
    <mergeCell ref="F113:G113"/>
    <mergeCell ref="F114:G114"/>
    <mergeCell ref="F117:G117"/>
    <mergeCell ref="B99:C99"/>
    <mergeCell ref="D99:E99"/>
    <mergeCell ref="F99:G99"/>
    <mergeCell ref="H99:I99"/>
    <mergeCell ref="F104:G104"/>
    <mergeCell ref="D88:E88"/>
    <mergeCell ref="G88:I88"/>
    <mergeCell ref="A94:I94"/>
    <mergeCell ref="A95:I95"/>
    <mergeCell ref="D97:F97"/>
    <mergeCell ref="H85:I85"/>
    <mergeCell ref="B86:C86"/>
    <mergeCell ref="D86:E86"/>
    <mergeCell ref="G86:H86"/>
    <mergeCell ref="G87:H87"/>
    <mergeCell ref="F71:G71"/>
    <mergeCell ref="F74:G74"/>
    <mergeCell ref="F77:G77"/>
    <mergeCell ref="F79:G79"/>
    <mergeCell ref="F81:G81"/>
    <mergeCell ref="F58:G58"/>
    <mergeCell ref="F61:G61"/>
    <mergeCell ref="F62:G62"/>
    <mergeCell ref="F67:G67"/>
    <mergeCell ref="F68:G68"/>
    <mergeCell ref="A49:I49"/>
    <mergeCell ref="A50:I50"/>
    <mergeCell ref="D52:F52"/>
    <mergeCell ref="B54:C54"/>
    <mergeCell ref="D54:E54"/>
    <mergeCell ref="F54:G54"/>
    <mergeCell ref="H54:I54"/>
    <mergeCell ref="A5:I5"/>
    <mergeCell ref="A6:I6"/>
    <mergeCell ref="D8:F8"/>
    <mergeCell ref="B10:C10"/>
    <mergeCell ref="D10:E10"/>
    <mergeCell ref="F10:G10"/>
    <mergeCell ref="H10:I10"/>
    <mergeCell ref="B39:C39"/>
    <mergeCell ref="D39:E39"/>
    <mergeCell ref="G39:H39"/>
    <mergeCell ref="F13:G13"/>
    <mergeCell ref="F15:G15"/>
    <mergeCell ref="F16:G16"/>
    <mergeCell ref="F19:G19"/>
    <mergeCell ref="F20:G20"/>
    <mergeCell ref="F22:G22"/>
    <mergeCell ref="G40:H40"/>
    <mergeCell ref="D41:E41"/>
    <mergeCell ref="G41:I41"/>
    <mergeCell ref="F25:G25"/>
    <mergeCell ref="F28:G28"/>
    <mergeCell ref="F30:G30"/>
    <mergeCell ref="F33:G33"/>
    <mergeCell ref="H37:I37"/>
  </mergeCells>
  <pageMargins left="0.7" right="0.7" top="0.2" bottom="0.2" header="0.3" footer="0.3"/>
  <pageSetup paperSize="7" scale="6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D064A-4AAE-44A7-AFB0-B6293AC9A012}">
  <dimension ref="A1:I51"/>
  <sheetViews>
    <sheetView topLeftCell="A47" workbookViewId="0">
      <selection activeCell="I60" sqref="I60"/>
    </sheetView>
  </sheetViews>
  <sheetFormatPr baseColWidth="10" defaultRowHeight="15" x14ac:dyDescent="0.25"/>
  <cols>
    <col min="1" max="1" width="6.7109375" customWidth="1"/>
    <col min="3" max="3" width="11.85546875" customWidth="1"/>
    <col min="4" max="4" width="7.140625" customWidth="1"/>
    <col min="5" max="5" width="6.7109375" customWidth="1"/>
    <col min="6" max="6" width="18.28515625" customWidth="1"/>
    <col min="7" max="7" width="5.85546875" customWidth="1"/>
    <col min="8" max="8" width="13.140625" customWidth="1"/>
    <col min="9" max="9" width="11.42578125" customWidth="1"/>
  </cols>
  <sheetData>
    <row r="1" spans="1:9" ht="15.75" x14ac:dyDescent="0.25">
      <c r="A1" s="1"/>
      <c r="B1" s="2"/>
      <c r="C1" s="2"/>
      <c r="D1" s="2"/>
      <c r="E1" s="2"/>
      <c r="F1" s="2"/>
      <c r="G1" s="2"/>
      <c r="H1" s="3"/>
      <c r="I1" s="4"/>
    </row>
    <row r="2" spans="1:9" ht="15.75" x14ac:dyDescent="0.25">
      <c r="A2" s="5"/>
      <c r="B2" s="6"/>
      <c r="C2" s="6"/>
      <c r="D2" s="6"/>
      <c r="E2" s="6"/>
      <c r="F2" s="6"/>
      <c r="G2" s="6"/>
      <c r="H2" s="7"/>
      <c r="I2" s="8"/>
    </row>
    <row r="3" spans="1:9" ht="15.75" x14ac:dyDescent="0.25">
      <c r="A3" s="5"/>
      <c r="B3" s="6"/>
      <c r="C3" s="6"/>
      <c r="D3" s="6"/>
      <c r="E3" s="6"/>
      <c r="F3" s="6"/>
      <c r="G3" s="6"/>
      <c r="H3" s="7"/>
      <c r="I3" s="8"/>
    </row>
    <row r="4" spans="1:9" ht="15.75" x14ac:dyDescent="0.25">
      <c r="A4" s="5"/>
      <c r="B4" s="6"/>
      <c r="C4" s="6"/>
      <c r="D4" s="6"/>
      <c r="E4" s="6"/>
      <c r="F4" s="6"/>
      <c r="G4" s="6"/>
      <c r="H4" s="7"/>
      <c r="I4" s="8"/>
    </row>
    <row r="5" spans="1:9" ht="15.75" x14ac:dyDescent="0.25">
      <c r="A5" s="252" t="s">
        <v>0</v>
      </c>
      <c r="B5" s="253"/>
      <c r="C5" s="253"/>
      <c r="D5" s="253"/>
      <c r="E5" s="253"/>
      <c r="F5" s="253"/>
      <c r="G5" s="253"/>
      <c r="H5" s="253"/>
      <c r="I5" s="254"/>
    </row>
    <row r="6" spans="1:9" x14ac:dyDescent="0.25">
      <c r="A6" s="255" t="s">
        <v>96</v>
      </c>
      <c r="B6" s="256"/>
      <c r="C6" s="256"/>
      <c r="D6" s="256"/>
      <c r="E6" s="256"/>
      <c r="F6" s="256"/>
      <c r="G6" s="256"/>
      <c r="H6" s="256"/>
      <c r="I6" s="257"/>
    </row>
    <row r="7" spans="1:9" ht="15.75" x14ac:dyDescent="0.25">
      <c r="A7" s="9"/>
      <c r="B7" s="10"/>
      <c r="C7" s="10"/>
      <c r="D7" s="10"/>
      <c r="E7" s="10"/>
      <c r="F7" s="10"/>
      <c r="G7" s="10"/>
      <c r="H7" s="11"/>
      <c r="I7" s="12"/>
    </row>
    <row r="8" spans="1:9" ht="15.75" x14ac:dyDescent="0.25">
      <c r="A8" s="13"/>
      <c r="B8" s="14" t="s">
        <v>1</v>
      </c>
      <c r="C8" s="15"/>
      <c r="D8" s="258" t="s">
        <v>77</v>
      </c>
      <c r="E8" s="258"/>
      <c r="F8" s="258"/>
      <c r="G8" s="16"/>
      <c r="H8" s="17"/>
      <c r="I8" s="8"/>
    </row>
    <row r="9" spans="1:9" ht="15.75" x14ac:dyDescent="0.25">
      <c r="A9" s="13"/>
      <c r="B9" s="18" t="s">
        <v>2</v>
      </c>
      <c r="C9" s="18"/>
      <c r="D9" s="159" t="s">
        <v>76</v>
      </c>
      <c r="E9" s="19"/>
      <c r="F9" s="19"/>
      <c r="G9" s="20"/>
      <c r="H9" s="17"/>
      <c r="I9" s="8"/>
    </row>
    <row r="10" spans="1:9" ht="15.75" x14ac:dyDescent="0.25">
      <c r="A10" s="13"/>
      <c r="B10" s="259" t="s">
        <v>3</v>
      </c>
      <c r="C10" s="259"/>
      <c r="D10" s="260" t="s">
        <v>81</v>
      </c>
      <c r="E10" s="260"/>
      <c r="F10" s="261" t="s">
        <v>4</v>
      </c>
      <c r="G10" s="261"/>
      <c r="H10" s="260" t="s">
        <v>82</v>
      </c>
      <c r="I10" s="262"/>
    </row>
    <row r="11" spans="1:9" ht="15.75" x14ac:dyDescent="0.25">
      <c r="A11" s="13"/>
      <c r="B11" s="21" t="s">
        <v>5</v>
      </c>
      <c r="C11" s="22" t="s">
        <v>79</v>
      </c>
      <c r="D11" s="23"/>
      <c r="E11" s="24"/>
      <c r="F11" s="25"/>
      <c r="G11" s="26"/>
      <c r="H11" s="27"/>
      <c r="I11" s="8"/>
    </row>
    <row r="12" spans="1:9" ht="16.5" thickBot="1" x14ac:dyDescent="0.3">
      <c r="A12" s="13"/>
      <c r="B12" s="28"/>
      <c r="C12" s="28"/>
      <c r="D12" s="28"/>
      <c r="E12" s="28"/>
      <c r="F12" s="29"/>
      <c r="G12" s="30"/>
      <c r="H12" s="7"/>
      <c r="I12" s="8"/>
    </row>
    <row r="13" spans="1:9" ht="16.5" thickTop="1" x14ac:dyDescent="0.25">
      <c r="A13" s="31"/>
      <c r="B13" s="32"/>
      <c r="C13" s="32"/>
      <c r="D13" s="32"/>
      <c r="E13" s="32"/>
      <c r="F13" s="32"/>
      <c r="G13" s="32"/>
      <c r="H13" s="33"/>
      <c r="I13" s="34"/>
    </row>
    <row r="14" spans="1:9" ht="15.75" x14ac:dyDescent="0.25">
      <c r="A14" s="13"/>
      <c r="B14" s="28"/>
      <c r="C14" s="28"/>
      <c r="D14" s="28"/>
      <c r="E14" s="28"/>
      <c r="F14" s="28"/>
      <c r="G14" s="28"/>
      <c r="H14" s="35" t="s">
        <v>6</v>
      </c>
      <c r="I14" s="8"/>
    </row>
    <row r="15" spans="1:9" ht="15.75" x14ac:dyDescent="0.25">
      <c r="A15" s="13"/>
      <c r="B15" s="14" t="s">
        <v>7</v>
      </c>
      <c r="C15" s="14"/>
      <c r="D15" s="14"/>
      <c r="E15" s="14"/>
      <c r="F15" s="243"/>
      <c r="G15" s="243"/>
      <c r="H15" s="36">
        <v>36809.15</v>
      </c>
      <c r="I15" s="8"/>
    </row>
    <row r="16" spans="1:9" ht="15.75" x14ac:dyDescent="0.25">
      <c r="A16" s="13"/>
      <c r="B16" s="28"/>
      <c r="C16" s="28"/>
      <c r="D16" s="28"/>
      <c r="E16" s="28"/>
      <c r="F16" s="28"/>
      <c r="G16" s="28"/>
      <c r="H16" s="36"/>
      <c r="I16" s="8"/>
    </row>
    <row r="17" spans="1:9" ht="15.75" x14ac:dyDescent="0.25">
      <c r="A17" s="13"/>
      <c r="B17" s="37" t="s">
        <v>8</v>
      </c>
      <c r="C17" s="37"/>
      <c r="D17" s="37"/>
      <c r="E17" s="37"/>
      <c r="F17" s="28"/>
      <c r="G17" s="28"/>
      <c r="H17" s="36"/>
      <c r="I17" s="8"/>
    </row>
    <row r="18" spans="1:9" ht="15.75" x14ac:dyDescent="0.25">
      <c r="A18" s="13"/>
      <c r="B18" s="28" t="s">
        <v>9</v>
      </c>
      <c r="C18" s="28"/>
      <c r="D18" s="28"/>
      <c r="E18" s="28"/>
      <c r="F18" s="244"/>
      <c r="G18" s="244"/>
      <c r="H18" s="36">
        <v>100000</v>
      </c>
      <c r="I18" s="8"/>
    </row>
    <row r="19" spans="1:9" ht="15.75" x14ac:dyDescent="0.25">
      <c r="A19" s="13"/>
      <c r="B19" s="28" t="s">
        <v>10</v>
      </c>
      <c r="C19" s="28"/>
      <c r="D19" s="28"/>
      <c r="E19" s="28"/>
      <c r="F19" s="243"/>
      <c r="G19" s="243"/>
      <c r="H19" s="36"/>
      <c r="I19" s="8"/>
    </row>
    <row r="20" spans="1:9" ht="15.75" x14ac:dyDescent="0.25">
      <c r="A20" s="13"/>
      <c r="B20" s="28"/>
      <c r="C20" s="28"/>
      <c r="D20" s="28"/>
      <c r="E20" s="28"/>
      <c r="F20" s="38"/>
      <c r="G20" s="38"/>
      <c r="H20" s="36"/>
      <c r="I20" s="8"/>
    </row>
    <row r="21" spans="1:9" ht="15.75" x14ac:dyDescent="0.25">
      <c r="A21" s="13"/>
      <c r="B21" s="14" t="s">
        <v>11</v>
      </c>
      <c r="C21" s="14"/>
      <c r="D21" s="14"/>
      <c r="E21" s="14"/>
      <c r="F21" s="28"/>
      <c r="G21" s="28"/>
      <c r="H21" s="39">
        <f>SUM(H15:H19)</f>
        <v>136809.15</v>
      </c>
      <c r="I21" s="8"/>
    </row>
    <row r="22" spans="1:9" ht="15.75" x14ac:dyDescent="0.25">
      <c r="A22" s="13"/>
      <c r="B22" s="28"/>
      <c r="C22" s="28"/>
      <c r="D22" s="28"/>
      <c r="E22" s="28"/>
      <c r="F22" s="28"/>
      <c r="G22" s="28"/>
      <c r="H22" s="36"/>
      <c r="I22" s="8"/>
    </row>
    <row r="23" spans="1:9" ht="15.75" x14ac:dyDescent="0.25">
      <c r="A23" s="13"/>
      <c r="B23" s="37" t="s">
        <v>12</v>
      </c>
      <c r="C23" s="37"/>
      <c r="D23" s="37"/>
      <c r="E23" s="37"/>
      <c r="F23" s="28"/>
      <c r="G23" s="28"/>
      <c r="H23" s="36"/>
      <c r="I23" s="8"/>
    </row>
    <row r="24" spans="1:9" ht="15.75" x14ac:dyDescent="0.25">
      <c r="A24" s="13"/>
      <c r="B24" s="28" t="s">
        <v>13</v>
      </c>
      <c r="C24" s="28"/>
      <c r="D24" s="28"/>
      <c r="E24" s="28"/>
      <c r="F24" s="243"/>
      <c r="G24" s="243"/>
      <c r="H24" s="36">
        <v>63999.87</v>
      </c>
      <c r="I24" s="8"/>
    </row>
    <row r="25" spans="1:9" ht="15.75" x14ac:dyDescent="0.25">
      <c r="A25" s="13"/>
      <c r="B25" s="28" t="s">
        <v>14</v>
      </c>
      <c r="C25" s="28"/>
      <c r="D25" s="28"/>
      <c r="E25" s="28"/>
      <c r="F25" s="243"/>
      <c r="G25" s="243"/>
      <c r="H25" s="36"/>
      <c r="I25" s="8"/>
    </row>
    <row r="26" spans="1:9" ht="15.75" x14ac:dyDescent="0.25">
      <c r="A26" s="13"/>
      <c r="B26" s="28" t="s">
        <v>15</v>
      </c>
      <c r="C26" s="28"/>
      <c r="D26" s="28"/>
      <c r="E26" s="28"/>
      <c r="F26" s="38"/>
      <c r="G26" s="38"/>
      <c r="H26" s="36">
        <v>194.8</v>
      </c>
      <c r="I26" s="8"/>
    </row>
    <row r="27" spans="1:9" ht="15.75" x14ac:dyDescent="0.25">
      <c r="A27" s="13"/>
      <c r="B27" s="28"/>
      <c r="C27" s="28"/>
      <c r="D27" s="28"/>
      <c r="E27" s="28"/>
      <c r="F27" s="38"/>
      <c r="G27" s="38"/>
      <c r="H27" s="36"/>
      <c r="I27" s="8"/>
    </row>
    <row r="28" spans="1:9" ht="16.5" thickBot="1" x14ac:dyDescent="0.3">
      <c r="A28" s="13"/>
      <c r="B28" s="14" t="s">
        <v>16</v>
      </c>
      <c r="C28" s="14"/>
      <c r="D28" s="14"/>
      <c r="E28" s="14"/>
      <c r="F28" s="243"/>
      <c r="G28" s="243"/>
      <c r="H28" s="40">
        <f>SUM(H21-H24-H25-H26)</f>
        <v>72614.48</v>
      </c>
      <c r="I28" s="8"/>
    </row>
    <row r="29" spans="1:9" ht="16.5" thickTop="1" x14ac:dyDescent="0.25">
      <c r="A29" s="13"/>
      <c r="B29" s="41"/>
      <c r="C29" s="41"/>
      <c r="D29" s="41"/>
      <c r="E29" s="41"/>
      <c r="F29" s="41"/>
      <c r="G29" s="41"/>
      <c r="H29" s="42"/>
      <c r="I29" s="8"/>
    </row>
    <row r="30" spans="1:9" ht="15.75" x14ac:dyDescent="0.25">
      <c r="A30" s="13"/>
      <c r="B30" s="28"/>
      <c r="C30" s="28"/>
      <c r="D30" s="28"/>
      <c r="E30" s="28"/>
      <c r="F30" s="28"/>
      <c r="G30" s="28"/>
      <c r="H30" s="7"/>
      <c r="I30" s="8"/>
    </row>
    <row r="31" spans="1:9" ht="15.75" x14ac:dyDescent="0.25">
      <c r="A31" s="13"/>
      <c r="B31" s="28"/>
      <c r="C31" s="28"/>
      <c r="D31" s="28"/>
      <c r="E31" s="28"/>
      <c r="F31" s="28"/>
      <c r="G31" s="28"/>
      <c r="H31" s="35" t="s">
        <v>17</v>
      </c>
      <c r="I31" s="8"/>
    </row>
    <row r="32" spans="1:9" ht="15.75" x14ac:dyDescent="0.25">
      <c r="A32" s="13"/>
      <c r="B32" s="14" t="s">
        <v>18</v>
      </c>
      <c r="C32" s="14"/>
      <c r="D32" s="14"/>
      <c r="E32" s="14"/>
      <c r="F32" s="243"/>
      <c r="G32" s="243"/>
      <c r="H32" s="36">
        <v>136614.35</v>
      </c>
      <c r="I32" s="8"/>
    </row>
    <row r="33" spans="1:9" ht="15.75" x14ac:dyDescent="0.25">
      <c r="A33" s="13"/>
      <c r="B33" s="14"/>
      <c r="C33" s="14"/>
      <c r="D33" s="14"/>
      <c r="E33" s="14"/>
      <c r="F33" s="38"/>
      <c r="G33" s="38"/>
      <c r="H33" s="36"/>
      <c r="I33" s="8"/>
    </row>
    <row r="34" spans="1:9" ht="15.75" x14ac:dyDescent="0.25">
      <c r="A34" s="13"/>
      <c r="B34" s="37" t="s">
        <v>8</v>
      </c>
      <c r="C34" s="37"/>
      <c r="D34" s="37"/>
      <c r="E34" s="37"/>
      <c r="F34" s="28"/>
      <c r="G34" s="28"/>
      <c r="H34" s="43"/>
      <c r="I34" s="8"/>
    </row>
    <row r="35" spans="1:9" ht="15.75" x14ac:dyDescent="0.25">
      <c r="A35" s="13"/>
      <c r="B35" s="28" t="s">
        <v>19</v>
      </c>
      <c r="C35" s="28"/>
      <c r="D35" s="28"/>
      <c r="E35" s="28"/>
      <c r="F35" s="243"/>
      <c r="G35" s="243"/>
      <c r="H35" s="36"/>
      <c r="I35" s="8"/>
    </row>
    <row r="36" spans="1:9" ht="15.75" x14ac:dyDescent="0.25">
      <c r="A36" s="13"/>
      <c r="B36" s="28"/>
      <c r="C36" s="28"/>
      <c r="D36" s="28"/>
      <c r="E36" s="28"/>
      <c r="F36" s="38"/>
      <c r="G36" s="38"/>
      <c r="H36" s="36">
        <v>0</v>
      </c>
      <c r="I36" s="8"/>
    </row>
    <row r="37" spans="1:9" ht="15.75" x14ac:dyDescent="0.25">
      <c r="A37" s="13"/>
      <c r="B37" s="14" t="s">
        <v>11</v>
      </c>
      <c r="C37" s="14"/>
      <c r="D37" s="14"/>
      <c r="E37" s="14"/>
      <c r="F37" s="246"/>
      <c r="G37" s="246"/>
      <c r="H37" s="3">
        <f>SUM(H32:H36)</f>
        <v>136614.35</v>
      </c>
      <c r="I37" s="8"/>
    </row>
    <row r="38" spans="1:9" ht="15.75" x14ac:dyDescent="0.25">
      <c r="A38" s="13"/>
      <c r="B38" s="28"/>
      <c r="C38" s="28"/>
      <c r="D38" s="28"/>
      <c r="E38" s="28"/>
      <c r="F38" s="28"/>
      <c r="G38" s="28"/>
      <c r="H38" s="43"/>
      <c r="I38" s="8"/>
    </row>
    <row r="39" spans="1:9" ht="15.75" x14ac:dyDescent="0.25">
      <c r="A39" s="13"/>
      <c r="B39" s="37" t="s">
        <v>12</v>
      </c>
      <c r="C39" s="37"/>
      <c r="D39" s="37"/>
      <c r="E39" s="37"/>
      <c r="F39" s="28"/>
      <c r="G39" s="28"/>
      <c r="H39" s="36"/>
      <c r="I39" s="8"/>
    </row>
    <row r="40" spans="1:9" ht="15.75" x14ac:dyDescent="0.25">
      <c r="A40" s="13"/>
      <c r="B40" s="28" t="s">
        <v>20</v>
      </c>
      <c r="C40" s="28"/>
      <c r="D40" s="28"/>
      <c r="E40" s="28"/>
      <c r="F40" s="246"/>
      <c r="G40" s="246"/>
      <c r="H40" s="36">
        <v>63999.87</v>
      </c>
      <c r="I40" s="8"/>
    </row>
    <row r="41" spans="1:9" ht="15.75" x14ac:dyDescent="0.25">
      <c r="A41" s="13"/>
      <c r="B41" s="28"/>
      <c r="C41" s="28"/>
      <c r="D41" s="28"/>
      <c r="E41" s="28"/>
      <c r="F41" s="44"/>
      <c r="G41" s="44"/>
      <c r="H41" s="36"/>
      <c r="I41" s="8"/>
    </row>
    <row r="42" spans="1:9" ht="16.5" thickBot="1" x14ac:dyDescent="0.3">
      <c r="A42" s="13"/>
      <c r="B42" s="14" t="s">
        <v>16</v>
      </c>
      <c r="C42" s="14"/>
      <c r="D42" s="14"/>
      <c r="E42" s="14"/>
      <c r="F42" s="28"/>
      <c r="G42" s="28"/>
      <c r="H42" s="40">
        <f>SUM(H37-H40)</f>
        <v>72614.48000000001</v>
      </c>
      <c r="I42" s="8"/>
    </row>
    <row r="43" spans="1:9" ht="17.25" thickTop="1" thickBot="1" x14ac:dyDescent="0.3">
      <c r="A43" s="45"/>
      <c r="B43" s="46"/>
      <c r="C43" s="46"/>
      <c r="D43" s="46"/>
      <c r="E43" s="46"/>
      <c r="F43" s="47"/>
      <c r="G43" s="47"/>
      <c r="H43" s="48"/>
      <c r="I43" s="49"/>
    </row>
    <row r="44" spans="1:9" ht="16.5" thickTop="1" x14ac:dyDescent="0.25">
      <c r="A44" s="31"/>
      <c r="B44" s="50"/>
      <c r="C44" s="50"/>
      <c r="D44" s="50"/>
      <c r="E44" s="50"/>
      <c r="F44" s="32"/>
      <c r="G44" s="32"/>
      <c r="H44" s="247" t="s">
        <v>21</v>
      </c>
      <c r="I44" s="248"/>
    </row>
    <row r="45" spans="1:9" ht="15.75" x14ac:dyDescent="0.25">
      <c r="A45" s="13"/>
      <c r="B45" s="14"/>
      <c r="C45" s="14"/>
      <c r="D45" s="14"/>
      <c r="E45" s="14"/>
      <c r="F45" s="28"/>
      <c r="G45" s="28"/>
      <c r="H45" s="51"/>
      <c r="I45" s="8"/>
    </row>
    <row r="46" spans="1:9" ht="15.75" x14ac:dyDescent="0.25">
      <c r="A46" s="52"/>
      <c r="B46" s="249" t="s">
        <v>97</v>
      </c>
      <c r="C46" s="249"/>
      <c r="D46" s="250" t="s">
        <v>98</v>
      </c>
      <c r="E46" s="250"/>
      <c r="F46" s="53"/>
      <c r="G46" s="251" t="s">
        <v>99</v>
      </c>
      <c r="H46" s="251"/>
      <c r="I46" s="8"/>
    </row>
    <row r="47" spans="1:9" ht="15.75" x14ac:dyDescent="0.25">
      <c r="A47" s="13"/>
      <c r="B47" s="28" t="s">
        <v>100</v>
      </c>
      <c r="C47" s="28"/>
      <c r="D47" s="28" t="s">
        <v>101</v>
      </c>
      <c r="E47" s="28"/>
      <c r="F47" s="28"/>
      <c r="G47" s="242" t="s">
        <v>22</v>
      </c>
      <c r="H47" s="242"/>
      <c r="I47" s="28"/>
    </row>
    <row r="48" spans="1:9" ht="15.75" x14ac:dyDescent="0.25">
      <c r="A48" s="13"/>
      <c r="B48" s="28" t="s">
        <v>23</v>
      </c>
      <c r="C48" s="28"/>
      <c r="D48" s="243" t="s">
        <v>24</v>
      </c>
      <c r="E48" s="243"/>
      <c r="F48" s="28"/>
      <c r="G48" s="244" t="s">
        <v>25</v>
      </c>
      <c r="H48" s="244"/>
      <c r="I48" s="245"/>
    </row>
    <row r="49" spans="1:9" ht="15.75" x14ac:dyDescent="0.25">
      <c r="A49" s="13"/>
      <c r="B49" s="28"/>
      <c r="C49" s="28"/>
      <c r="D49" s="38"/>
      <c r="E49" s="38"/>
      <c r="F49" s="28"/>
      <c r="G49" s="38"/>
      <c r="H49" s="38"/>
      <c r="I49" s="160"/>
    </row>
    <row r="50" spans="1:9" ht="15.75" x14ac:dyDescent="0.25">
      <c r="A50" s="54"/>
      <c r="B50" s="55"/>
      <c r="C50" s="55"/>
      <c r="D50" s="56"/>
      <c r="E50" s="56"/>
      <c r="F50" s="55" t="s">
        <v>26</v>
      </c>
      <c r="G50" s="55"/>
      <c r="H50" s="57"/>
      <c r="I50" s="58"/>
    </row>
    <row r="51" spans="1:9" ht="15.75" x14ac:dyDescent="0.25">
      <c r="A51" s="28"/>
      <c r="B51" s="28"/>
      <c r="C51" s="28"/>
      <c r="D51" s="38"/>
      <c r="E51" s="28"/>
      <c r="F51" s="28"/>
      <c r="G51" s="38"/>
      <c r="H51" s="59"/>
      <c r="I51" s="38"/>
    </row>
  </sheetData>
  <protectedRanges>
    <protectedRange sqref="G11" name="Rango1"/>
    <protectedRange sqref="E46 B46 G46" name="Rango1_2_1"/>
  </protectedRanges>
  <mergeCells count="24">
    <mergeCell ref="A5:I5"/>
    <mergeCell ref="A6:I6"/>
    <mergeCell ref="D8:F8"/>
    <mergeCell ref="B10:C10"/>
    <mergeCell ref="D10:E10"/>
    <mergeCell ref="F10:G10"/>
    <mergeCell ref="H10:I10"/>
    <mergeCell ref="B46:C46"/>
    <mergeCell ref="D46:E46"/>
    <mergeCell ref="G46:H46"/>
    <mergeCell ref="F15:G15"/>
    <mergeCell ref="F18:G18"/>
    <mergeCell ref="F19:G19"/>
    <mergeCell ref="F24:G24"/>
    <mergeCell ref="F25:G25"/>
    <mergeCell ref="F28:G28"/>
    <mergeCell ref="G47:H47"/>
    <mergeCell ref="D48:E48"/>
    <mergeCell ref="G48:I48"/>
    <mergeCell ref="F32:G32"/>
    <mergeCell ref="F35:G35"/>
    <mergeCell ref="F37:G37"/>
    <mergeCell ref="F40:G40"/>
    <mergeCell ref="H44:I44"/>
  </mergeCells>
  <pageMargins left="0.2" right="0.22" top="0.2" bottom="0.23" header="0.3" footer="0.2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0C4D3-55A9-4837-ACA9-ED1138143623}">
  <dimension ref="A1:I52"/>
  <sheetViews>
    <sheetView workbookViewId="0">
      <selection activeCell="G57" sqref="G57"/>
    </sheetView>
  </sheetViews>
  <sheetFormatPr baseColWidth="10" defaultRowHeight="15" x14ac:dyDescent="0.25"/>
  <cols>
    <col min="1" max="1" width="3.85546875" customWidth="1"/>
    <col min="3" max="3" width="14.85546875" customWidth="1"/>
    <col min="4" max="4" width="8.5703125" customWidth="1"/>
    <col min="5" max="5" width="8.85546875" customWidth="1"/>
    <col min="6" max="6" width="14.5703125" customWidth="1"/>
    <col min="9" max="9" width="1.7109375" customWidth="1"/>
  </cols>
  <sheetData>
    <row r="1" spans="1:9" ht="15.75" x14ac:dyDescent="0.25">
      <c r="A1" s="161"/>
      <c r="B1" s="162"/>
      <c r="C1" s="162"/>
      <c r="D1" s="162"/>
      <c r="E1" s="162"/>
      <c r="F1" s="162"/>
      <c r="G1" s="162"/>
      <c r="H1" s="163"/>
      <c r="I1" s="164"/>
    </row>
    <row r="2" spans="1:9" ht="15.75" x14ac:dyDescent="0.25">
      <c r="A2" s="165"/>
      <c r="B2" s="166"/>
      <c r="C2" s="166"/>
      <c r="D2" s="166"/>
      <c r="E2" s="166"/>
      <c r="F2" s="166"/>
      <c r="G2" s="166"/>
      <c r="H2" s="167"/>
      <c r="I2" s="168"/>
    </row>
    <row r="3" spans="1:9" ht="15.75" x14ac:dyDescent="0.25">
      <c r="A3" s="165"/>
      <c r="B3" s="166"/>
      <c r="C3" s="166"/>
      <c r="D3" s="166"/>
      <c r="E3" s="166"/>
      <c r="F3" s="166"/>
      <c r="G3" s="166"/>
      <c r="H3" s="167"/>
      <c r="I3" s="168"/>
    </row>
    <row r="4" spans="1:9" ht="15.75" x14ac:dyDescent="0.25">
      <c r="A4" s="165"/>
      <c r="B4" s="166"/>
      <c r="C4" s="166"/>
      <c r="D4" s="166"/>
      <c r="E4" s="166"/>
      <c r="F4" s="166"/>
      <c r="G4" s="166"/>
      <c r="H4" s="167"/>
      <c r="I4" s="168"/>
    </row>
    <row r="5" spans="1:9" ht="15.75" x14ac:dyDescent="0.25">
      <c r="A5" s="252" t="s">
        <v>0</v>
      </c>
      <c r="B5" s="253"/>
      <c r="C5" s="253"/>
      <c r="D5" s="253"/>
      <c r="E5" s="253"/>
      <c r="F5" s="253"/>
      <c r="G5" s="253"/>
      <c r="H5" s="253"/>
      <c r="I5" s="254"/>
    </row>
    <row r="6" spans="1:9" x14ac:dyDescent="0.25">
      <c r="A6" s="255" t="s">
        <v>103</v>
      </c>
      <c r="B6" s="256"/>
      <c r="C6" s="256"/>
      <c r="D6" s="256"/>
      <c r="E6" s="256"/>
      <c r="F6" s="256"/>
      <c r="G6" s="256"/>
      <c r="H6" s="256"/>
      <c r="I6" s="257"/>
    </row>
    <row r="7" spans="1:9" ht="15.75" x14ac:dyDescent="0.25">
      <c r="A7" s="9"/>
      <c r="B7" s="10"/>
      <c r="C7" s="10"/>
      <c r="D7" s="10"/>
      <c r="E7" s="10"/>
      <c r="F7" s="10"/>
      <c r="G7" s="10"/>
      <c r="H7" s="11"/>
      <c r="I7" s="12"/>
    </row>
    <row r="8" spans="1:9" ht="15.75" x14ac:dyDescent="0.25">
      <c r="A8" s="169"/>
      <c r="B8" s="170" t="s">
        <v>1</v>
      </c>
      <c r="C8" s="171"/>
      <c r="D8" s="258" t="s">
        <v>77</v>
      </c>
      <c r="E8" s="258"/>
      <c r="F8" s="258"/>
      <c r="G8" s="172"/>
      <c r="H8" s="17"/>
      <c r="I8" s="168"/>
    </row>
    <row r="9" spans="1:9" ht="15.75" x14ac:dyDescent="0.25">
      <c r="A9" s="169"/>
      <c r="B9" s="18" t="s">
        <v>2</v>
      </c>
      <c r="C9" s="18"/>
      <c r="D9" s="159" t="s">
        <v>76</v>
      </c>
      <c r="E9" s="19"/>
      <c r="F9" s="19"/>
      <c r="G9" s="173"/>
      <c r="H9" s="17"/>
      <c r="I9" s="168"/>
    </row>
    <row r="10" spans="1:9" ht="15.75" x14ac:dyDescent="0.25">
      <c r="A10" s="169"/>
      <c r="B10" s="259" t="s">
        <v>3</v>
      </c>
      <c r="C10" s="259"/>
      <c r="D10" s="260" t="s">
        <v>84</v>
      </c>
      <c r="E10" s="260"/>
      <c r="F10" s="261" t="s">
        <v>4</v>
      </c>
      <c r="G10" s="261"/>
      <c r="H10" s="260" t="s">
        <v>83</v>
      </c>
      <c r="I10" s="262"/>
    </row>
    <row r="11" spans="1:9" ht="15.75" x14ac:dyDescent="0.25">
      <c r="A11" s="169"/>
      <c r="B11" s="21" t="s">
        <v>5</v>
      </c>
      <c r="C11" s="174" t="s">
        <v>79</v>
      </c>
      <c r="D11" s="175"/>
      <c r="E11" s="24"/>
      <c r="F11" s="25"/>
      <c r="G11" s="26"/>
      <c r="H11" s="27"/>
      <c r="I11" s="168"/>
    </row>
    <row r="12" spans="1:9" ht="16.5" thickBot="1" x14ac:dyDescent="0.3">
      <c r="A12" s="169"/>
      <c r="B12" s="176"/>
      <c r="C12" s="176"/>
      <c r="D12" s="176"/>
      <c r="E12" s="176"/>
      <c r="F12" s="29"/>
      <c r="G12" s="30"/>
      <c r="H12" s="167"/>
      <c r="I12" s="168"/>
    </row>
    <row r="13" spans="1:9" ht="16.5" thickTop="1" x14ac:dyDescent="0.25">
      <c r="A13" s="177"/>
      <c r="B13" s="178"/>
      <c r="C13" s="178"/>
      <c r="D13" s="178"/>
      <c r="E13" s="178"/>
      <c r="F13" s="178"/>
      <c r="G13" s="178"/>
      <c r="H13" s="179"/>
      <c r="I13" s="180"/>
    </row>
    <row r="14" spans="1:9" ht="15.75" x14ac:dyDescent="0.25">
      <c r="A14" s="169"/>
      <c r="B14" s="176"/>
      <c r="C14" s="176"/>
      <c r="D14" s="176"/>
      <c r="E14" s="176"/>
      <c r="F14" s="176"/>
      <c r="G14" s="176"/>
      <c r="H14" s="35" t="s">
        <v>6</v>
      </c>
      <c r="I14" s="168"/>
    </row>
    <row r="15" spans="1:9" ht="15.75" x14ac:dyDescent="0.25">
      <c r="A15" s="169"/>
      <c r="B15" s="170" t="s">
        <v>7</v>
      </c>
      <c r="C15" s="170"/>
      <c r="D15" s="170"/>
      <c r="E15" s="170"/>
      <c r="F15" s="243"/>
      <c r="G15" s="243"/>
      <c r="H15" s="181">
        <v>78686.09</v>
      </c>
      <c r="I15" s="168"/>
    </row>
    <row r="16" spans="1:9" ht="15.75" x14ac:dyDescent="0.25">
      <c r="A16" s="169"/>
      <c r="B16" s="176"/>
      <c r="C16" s="176"/>
      <c r="D16" s="176"/>
      <c r="E16" s="176"/>
      <c r="F16" s="176"/>
      <c r="G16" s="176"/>
      <c r="H16" s="181"/>
      <c r="I16" s="168"/>
    </row>
    <row r="17" spans="1:9" ht="15.75" x14ac:dyDescent="0.25">
      <c r="A17" s="169"/>
      <c r="B17" s="182" t="s">
        <v>8</v>
      </c>
      <c r="C17" s="182"/>
      <c r="D17" s="182"/>
      <c r="E17" s="182"/>
      <c r="F17" s="176"/>
      <c r="G17" s="176"/>
      <c r="H17" s="181"/>
      <c r="I17" s="168"/>
    </row>
    <row r="18" spans="1:9" ht="15.75" x14ac:dyDescent="0.25">
      <c r="A18" s="169"/>
      <c r="B18" s="176" t="s">
        <v>9</v>
      </c>
      <c r="C18" s="176"/>
      <c r="D18" s="176"/>
      <c r="E18" s="176"/>
      <c r="F18" s="244"/>
      <c r="G18" s="244"/>
      <c r="H18" s="181">
        <v>77424.13</v>
      </c>
      <c r="I18" s="168"/>
    </row>
    <row r="19" spans="1:9" ht="15.75" x14ac:dyDescent="0.25">
      <c r="A19" s="169"/>
      <c r="B19" s="176" t="s">
        <v>10</v>
      </c>
      <c r="C19" s="176"/>
      <c r="D19" s="176"/>
      <c r="E19" s="176"/>
      <c r="F19" s="243"/>
      <c r="G19" s="243"/>
      <c r="H19" s="181"/>
      <c r="I19" s="168"/>
    </row>
    <row r="20" spans="1:9" ht="15.75" x14ac:dyDescent="0.25">
      <c r="A20" s="169"/>
      <c r="B20" s="176"/>
      <c r="C20" s="176"/>
      <c r="D20" s="176"/>
      <c r="E20" s="176"/>
      <c r="F20" s="38"/>
      <c r="G20" s="38"/>
      <c r="H20" s="181"/>
      <c r="I20" s="168"/>
    </row>
    <row r="21" spans="1:9" ht="15.75" x14ac:dyDescent="0.25">
      <c r="A21" s="169"/>
      <c r="B21" s="170" t="s">
        <v>11</v>
      </c>
      <c r="C21" s="170"/>
      <c r="D21" s="170"/>
      <c r="E21" s="170"/>
      <c r="F21" s="176"/>
      <c r="G21" s="176"/>
      <c r="H21" s="183">
        <f>SUM(H15:H19)</f>
        <v>156110.22</v>
      </c>
      <c r="I21" s="168"/>
    </row>
    <row r="22" spans="1:9" ht="15.75" x14ac:dyDescent="0.25">
      <c r="A22" s="169"/>
      <c r="B22" s="176"/>
      <c r="C22" s="176"/>
      <c r="D22" s="176"/>
      <c r="E22" s="176"/>
      <c r="F22" s="176"/>
      <c r="G22" s="176"/>
      <c r="H22" s="181"/>
      <c r="I22" s="168"/>
    </row>
    <row r="23" spans="1:9" ht="15.75" x14ac:dyDescent="0.25">
      <c r="A23" s="169"/>
      <c r="B23" s="182" t="s">
        <v>12</v>
      </c>
      <c r="C23" s="182"/>
      <c r="D23" s="182"/>
      <c r="E23" s="182"/>
      <c r="F23" s="176"/>
      <c r="G23" s="176"/>
      <c r="H23" s="181"/>
      <c r="I23" s="168"/>
    </row>
    <row r="24" spans="1:9" ht="15.75" x14ac:dyDescent="0.25">
      <c r="A24" s="169"/>
      <c r="B24" s="176" t="s">
        <v>13</v>
      </c>
      <c r="C24" s="176"/>
      <c r="D24" s="176"/>
      <c r="E24" s="176"/>
      <c r="F24" s="243"/>
      <c r="G24" s="243"/>
      <c r="H24" s="181">
        <v>126556.37</v>
      </c>
      <c r="I24" s="168"/>
    </row>
    <row r="25" spans="1:9" ht="15.75" x14ac:dyDescent="0.25">
      <c r="A25" s="169"/>
      <c r="B25" s="176" t="s">
        <v>14</v>
      </c>
      <c r="C25" s="176"/>
      <c r="D25" s="176"/>
      <c r="E25" s="176"/>
      <c r="F25" s="243"/>
      <c r="G25" s="243"/>
      <c r="H25" s="181"/>
      <c r="I25" s="168"/>
    </row>
    <row r="26" spans="1:9" ht="15.75" x14ac:dyDescent="0.25">
      <c r="A26" s="169"/>
      <c r="B26" s="176" t="s">
        <v>15</v>
      </c>
      <c r="C26" s="176"/>
      <c r="D26" s="176"/>
      <c r="E26" s="176"/>
      <c r="F26" s="38"/>
      <c r="G26" s="38"/>
      <c r="H26" s="181">
        <v>439.84</v>
      </c>
      <c r="I26" s="168"/>
    </row>
    <row r="27" spans="1:9" ht="15.75" x14ac:dyDescent="0.25">
      <c r="A27" s="169"/>
      <c r="B27" s="176"/>
      <c r="C27" s="176"/>
      <c r="D27" s="176"/>
      <c r="E27" s="176"/>
      <c r="F27" s="38"/>
      <c r="G27" s="38"/>
      <c r="H27" s="181"/>
      <c r="I27" s="168"/>
    </row>
    <row r="28" spans="1:9" ht="16.5" thickBot="1" x14ac:dyDescent="0.3">
      <c r="A28" s="169"/>
      <c r="B28" s="170" t="s">
        <v>16</v>
      </c>
      <c r="C28" s="170"/>
      <c r="D28" s="170"/>
      <c r="E28" s="170"/>
      <c r="F28" s="243"/>
      <c r="G28" s="243"/>
      <c r="H28" s="184">
        <f>SUM(H21-H24-H25-H26)</f>
        <v>29114.010000000006</v>
      </c>
      <c r="I28" s="168"/>
    </row>
    <row r="29" spans="1:9" ht="16.5" thickTop="1" x14ac:dyDescent="0.25">
      <c r="A29" s="169"/>
      <c r="B29" s="41"/>
      <c r="C29" s="41"/>
      <c r="D29" s="41"/>
      <c r="E29" s="41"/>
      <c r="F29" s="41"/>
      <c r="G29" s="41"/>
      <c r="H29" s="42"/>
      <c r="I29" s="168"/>
    </row>
    <row r="30" spans="1:9" ht="15.75" x14ac:dyDescent="0.25">
      <c r="A30" s="169"/>
      <c r="B30" s="176"/>
      <c r="C30" s="176"/>
      <c r="D30" s="176"/>
      <c r="E30" s="176"/>
      <c r="F30" s="176"/>
      <c r="G30" s="176"/>
      <c r="H30" s="167"/>
      <c r="I30" s="168"/>
    </row>
    <row r="31" spans="1:9" ht="15.75" x14ac:dyDescent="0.25">
      <c r="A31" s="169"/>
      <c r="B31" s="176"/>
      <c r="C31" s="176"/>
      <c r="D31" s="176"/>
      <c r="E31" s="176"/>
      <c r="F31" s="176"/>
      <c r="G31" s="176"/>
      <c r="H31" s="35" t="s">
        <v>17</v>
      </c>
      <c r="I31" s="168"/>
    </row>
    <row r="32" spans="1:9" ht="15.75" x14ac:dyDescent="0.25">
      <c r="A32" s="169"/>
      <c r="B32" s="170" t="s">
        <v>18</v>
      </c>
      <c r="C32" s="170"/>
      <c r="D32" s="170"/>
      <c r="E32" s="170"/>
      <c r="F32" s="243"/>
      <c r="G32" s="243"/>
      <c r="H32" s="181">
        <v>30614.01</v>
      </c>
      <c r="I32" s="168"/>
    </row>
    <row r="33" spans="1:9" ht="15.75" x14ac:dyDescent="0.25">
      <c r="A33" s="169"/>
      <c r="B33" s="170"/>
      <c r="C33" s="170"/>
      <c r="D33" s="170"/>
      <c r="E33" s="170"/>
      <c r="F33" s="38"/>
      <c r="G33" s="38"/>
      <c r="H33" s="181"/>
      <c r="I33" s="168"/>
    </row>
    <row r="34" spans="1:9" ht="15.75" x14ac:dyDescent="0.25">
      <c r="A34" s="169"/>
      <c r="B34" s="182" t="s">
        <v>8</v>
      </c>
      <c r="C34" s="182"/>
      <c r="D34" s="182"/>
      <c r="E34" s="182"/>
      <c r="F34" s="176"/>
      <c r="G34" s="176"/>
      <c r="H34" s="185"/>
      <c r="I34" s="168"/>
    </row>
    <row r="35" spans="1:9" ht="15.75" x14ac:dyDescent="0.25">
      <c r="A35" s="169"/>
      <c r="B35" s="176" t="s">
        <v>19</v>
      </c>
      <c r="C35" s="176"/>
      <c r="D35" s="176"/>
      <c r="E35" s="176"/>
      <c r="F35" s="243"/>
      <c r="G35" s="243"/>
      <c r="H35" s="181"/>
      <c r="I35" s="168"/>
    </row>
    <row r="36" spans="1:9" ht="15.75" x14ac:dyDescent="0.25">
      <c r="A36" s="169"/>
      <c r="B36" s="176"/>
      <c r="C36" s="176"/>
      <c r="D36" s="176"/>
      <c r="E36" s="176"/>
      <c r="F36" s="38"/>
      <c r="G36" s="38"/>
      <c r="H36" s="181">
        <v>0</v>
      </c>
      <c r="I36" s="168"/>
    </row>
    <row r="37" spans="1:9" ht="15.75" x14ac:dyDescent="0.25">
      <c r="A37" s="169"/>
      <c r="B37" s="170" t="s">
        <v>11</v>
      </c>
      <c r="C37" s="170"/>
      <c r="D37" s="170"/>
      <c r="E37" s="170"/>
      <c r="F37" s="246"/>
      <c r="G37" s="246"/>
      <c r="H37" s="163">
        <f>SUM(H32:H36)</f>
        <v>30614.01</v>
      </c>
      <c r="I37" s="168"/>
    </row>
    <row r="38" spans="1:9" ht="15.75" x14ac:dyDescent="0.25">
      <c r="A38" s="169"/>
      <c r="B38" s="176"/>
      <c r="C38" s="176"/>
      <c r="D38" s="176"/>
      <c r="E38" s="176"/>
      <c r="F38" s="176"/>
      <c r="G38" s="176"/>
      <c r="H38" s="185"/>
      <c r="I38" s="168"/>
    </row>
    <row r="39" spans="1:9" ht="15.75" x14ac:dyDescent="0.25">
      <c r="A39" s="169"/>
      <c r="B39" s="182" t="s">
        <v>12</v>
      </c>
      <c r="C39" s="182"/>
      <c r="D39" s="182"/>
      <c r="E39" s="182"/>
      <c r="F39" s="176"/>
      <c r="G39" s="176"/>
      <c r="H39" s="181"/>
      <c r="I39" s="168"/>
    </row>
    <row r="40" spans="1:9" ht="15.75" x14ac:dyDescent="0.25">
      <c r="A40" s="169"/>
      <c r="B40" s="176" t="s">
        <v>20</v>
      </c>
      <c r="C40" s="176"/>
      <c r="D40" s="176"/>
      <c r="E40" s="176"/>
      <c r="F40" s="246"/>
      <c r="G40" s="246"/>
      <c r="H40" s="181">
        <v>1500</v>
      </c>
      <c r="I40" s="168"/>
    </row>
    <row r="41" spans="1:9" ht="15.75" x14ac:dyDescent="0.25">
      <c r="A41" s="169"/>
      <c r="B41" s="176"/>
      <c r="C41" s="176"/>
      <c r="D41" s="176"/>
      <c r="E41" s="176"/>
      <c r="F41" s="44"/>
      <c r="G41" s="44"/>
      <c r="H41" s="181"/>
      <c r="I41" s="168"/>
    </row>
    <row r="42" spans="1:9" ht="16.5" thickBot="1" x14ac:dyDescent="0.3">
      <c r="A42" s="169"/>
      <c r="B42" s="170" t="s">
        <v>16</v>
      </c>
      <c r="C42" s="170"/>
      <c r="D42" s="170"/>
      <c r="E42" s="170"/>
      <c r="F42" s="176"/>
      <c r="G42" s="176"/>
      <c r="H42" s="184">
        <f>SUM(H37-H40)</f>
        <v>29114.01</v>
      </c>
      <c r="I42" s="168"/>
    </row>
    <row r="43" spans="1:9" ht="17.25" thickTop="1" thickBot="1" x14ac:dyDescent="0.3">
      <c r="A43" s="186"/>
      <c r="B43" s="187"/>
      <c r="C43" s="187"/>
      <c r="D43" s="187"/>
      <c r="E43" s="187"/>
      <c r="F43" s="188"/>
      <c r="G43" s="188"/>
      <c r="H43" s="189"/>
      <c r="I43" s="190"/>
    </row>
    <row r="44" spans="1:9" ht="16.5" thickTop="1" x14ac:dyDescent="0.25">
      <c r="A44" s="177"/>
      <c r="B44" s="191"/>
      <c r="C44" s="191"/>
      <c r="D44" s="191"/>
      <c r="E44" s="191"/>
      <c r="F44" s="178"/>
      <c r="G44" s="178"/>
      <c r="H44" s="247" t="s">
        <v>21</v>
      </c>
      <c r="I44" s="248"/>
    </row>
    <row r="45" spans="1:9" ht="15.75" x14ac:dyDescent="0.25">
      <c r="A45" s="169"/>
      <c r="B45" s="170"/>
      <c r="C45" s="170"/>
      <c r="D45" s="170"/>
      <c r="E45" s="170"/>
      <c r="F45" s="176"/>
      <c r="G45" s="176"/>
      <c r="H45" s="192"/>
      <c r="I45" s="168"/>
    </row>
    <row r="46" spans="1:9" ht="15.75" x14ac:dyDescent="0.25">
      <c r="A46" s="193"/>
      <c r="B46" s="249" t="s">
        <v>97</v>
      </c>
      <c r="C46" s="249"/>
      <c r="D46" s="250" t="s">
        <v>104</v>
      </c>
      <c r="E46" s="250"/>
      <c r="F46" s="194"/>
      <c r="G46" s="251" t="s">
        <v>99</v>
      </c>
      <c r="H46" s="251"/>
      <c r="I46" s="168"/>
    </row>
    <row r="47" spans="1:9" ht="15.75" x14ac:dyDescent="0.25">
      <c r="A47" s="169"/>
      <c r="B47" s="176" t="s">
        <v>100</v>
      </c>
      <c r="C47" s="176"/>
      <c r="D47" s="176" t="s">
        <v>101</v>
      </c>
      <c r="E47" s="176"/>
      <c r="F47" s="176"/>
      <c r="G47" s="242" t="s">
        <v>22</v>
      </c>
      <c r="H47" s="242"/>
      <c r="I47" s="176"/>
    </row>
    <row r="48" spans="1:9" ht="15.75" x14ac:dyDescent="0.25">
      <c r="A48" s="169"/>
      <c r="B48" s="176" t="s">
        <v>23</v>
      </c>
      <c r="C48" s="176"/>
      <c r="D48" s="243" t="s">
        <v>24</v>
      </c>
      <c r="E48" s="243"/>
      <c r="F48" s="176"/>
      <c r="G48" s="243" t="s">
        <v>25</v>
      </c>
      <c r="H48" s="243"/>
      <c r="I48" s="263"/>
    </row>
    <row r="49" spans="1:9" ht="15.75" x14ac:dyDescent="0.25">
      <c r="A49" s="169"/>
      <c r="B49" s="176"/>
      <c r="C49" s="176"/>
      <c r="D49" s="38"/>
      <c r="E49" s="38"/>
      <c r="F49" s="176"/>
      <c r="G49" s="38"/>
      <c r="H49" s="38"/>
      <c r="I49" s="160"/>
    </row>
    <row r="50" spans="1:9" ht="15.75" x14ac:dyDescent="0.25">
      <c r="A50" s="195"/>
      <c r="B50" s="196"/>
      <c r="C50" s="196"/>
      <c r="D50" s="56"/>
      <c r="E50" s="56"/>
      <c r="F50" s="196" t="s">
        <v>26</v>
      </c>
      <c r="G50" s="196"/>
      <c r="H50" s="57"/>
      <c r="I50" s="58"/>
    </row>
    <row r="51" spans="1:9" ht="15.75" x14ac:dyDescent="0.25">
      <c r="A51" s="176"/>
      <c r="B51" s="176"/>
      <c r="C51" s="176"/>
      <c r="D51" s="38"/>
      <c r="E51" s="176"/>
      <c r="F51" s="176"/>
      <c r="G51" s="38"/>
      <c r="H51" s="59"/>
      <c r="I51" s="38"/>
    </row>
    <row r="52" spans="1:9" x14ac:dyDescent="0.25">
      <c r="A52" s="158"/>
      <c r="B52" s="158"/>
      <c r="C52" s="158"/>
      <c r="D52" s="158"/>
      <c r="E52" s="158"/>
      <c r="F52" s="158"/>
      <c r="G52" s="158"/>
      <c r="H52" s="158"/>
      <c r="I52" s="158"/>
    </row>
  </sheetData>
  <protectedRanges>
    <protectedRange sqref="G11" name="Rango1"/>
    <protectedRange sqref="E46 B46 G46" name="Rango1_2_1"/>
  </protectedRanges>
  <mergeCells count="24">
    <mergeCell ref="A5:I5"/>
    <mergeCell ref="A6:I6"/>
    <mergeCell ref="D8:F8"/>
    <mergeCell ref="B10:C10"/>
    <mergeCell ref="D10:E10"/>
    <mergeCell ref="F10:G10"/>
    <mergeCell ref="H10:I10"/>
    <mergeCell ref="B46:C46"/>
    <mergeCell ref="D46:E46"/>
    <mergeCell ref="G46:H46"/>
    <mergeCell ref="F15:G15"/>
    <mergeCell ref="F18:G18"/>
    <mergeCell ref="F19:G19"/>
    <mergeCell ref="F24:G24"/>
    <mergeCell ref="F25:G25"/>
    <mergeCell ref="F28:G28"/>
    <mergeCell ref="G47:H47"/>
    <mergeCell ref="D48:E48"/>
    <mergeCell ref="G48:I48"/>
    <mergeCell ref="F32:G32"/>
    <mergeCell ref="F35:G35"/>
    <mergeCell ref="F37:G37"/>
    <mergeCell ref="F40:G40"/>
    <mergeCell ref="H44:I44"/>
  </mergeCells>
  <pageMargins left="0.7" right="0.7" top="0.21" bottom="0.2" header="0.2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3FF8C-484F-4EEE-BB94-4E9A79DE19BF}">
  <dimension ref="A1:I52"/>
  <sheetViews>
    <sheetView topLeftCell="A41" workbookViewId="0">
      <selection activeCell="A51" sqref="A1:XFD51"/>
    </sheetView>
  </sheetViews>
  <sheetFormatPr baseColWidth="10" defaultRowHeight="15" x14ac:dyDescent="0.25"/>
  <cols>
    <col min="1" max="1" width="1.28515625" customWidth="1"/>
    <col min="2" max="2" width="10.5703125" customWidth="1"/>
    <col min="3" max="3" width="8" customWidth="1"/>
    <col min="5" max="5" width="11.140625" customWidth="1"/>
    <col min="6" max="6" width="11.85546875" customWidth="1"/>
    <col min="7" max="7" width="8.28515625" customWidth="1"/>
  </cols>
  <sheetData>
    <row r="1" spans="1:9" ht="15.75" x14ac:dyDescent="0.25">
      <c r="A1" s="161"/>
      <c r="B1" s="162"/>
      <c r="C1" s="162"/>
      <c r="D1" s="162"/>
      <c r="E1" s="162"/>
      <c r="F1" s="162"/>
      <c r="G1" s="162"/>
      <c r="H1" s="163"/>
      <c r="I1" s="164"/>
    </row>
    <row r="2" spans="1:9" ht="15.75" x14ac:dyDescent="0.25">
      <c r="A2" s="165"/>
      <c r="B2" s="166"/>
      <c r="C2" s="166"/>
      <c r="D2" s="166"/>
      <c r="E2" s="166"/>
      <c r="F2" s="166"/>
      <c r="G2" s="166"/>
      <c r="H2" s="167"/>
      <c r="I2" s="168"/>
    </row>
    <row r="3" spans="1:9" ht="15.75" x14ac:dyDescent="0.25">
      <c r="A3" s="165"/>
      <c r="B3" s="166"/>
      <c r="C3" s="166"/>
      <c r="D3" s="166"/>
      <c r="E3" s="166"/>
      <c r="F3" s="166"/>
      <c r="G3" s="166"/>
      <c r="H3" s="167"/>
      <c r="I3" s="168"/>
    </row>
    <row r="4" spans="1:9" ht="15.75" x14ac:dyDescent="0.25">
      <c r="A4" s="165"/>
      <c r="B4" s="166"/>
      <c r="C4" s="166"/>
      <c r="D4" s="166"/>
      <c r="E4" s="166"/>
      <c r="F4" s="166"/>
      <c r="G4" s="166"/>
      <c r="H4" s="167"/>
      <c r="I4" s="168"/>
    </row>
    <row r="5" spans="1:9" ht="15.75" x14ac:dyDescent="0.25">
      <c r="A5" s="252" t="s">
        <v>0</v>
      </c>
      <c r="B5" s="253"/>
      <c r="C5" s="253"/>
      <c r="D5" s="253"/>
      <c r="E5" s="253"/>
      <c r="F5" s="253"/>
      <c r="G5" s="253"/>
      <c r="H5" s="253"/>
      <c r="I5" s="254"/>
    </row>
    <row r="6" spans="1:9" x14ac:dyDescent="0.25">
      <c r="A6" s="255" t="s">
        <v>103</v>
      </c>
      <c r="B6" s="256"/>
      <c r="C6" s="256"/>
      <c r="D6" s="256"/>
      <c r="E6" s="256"/>
      <c r="F6" s="256"/>
      <c r="G6" s="256"/>
      <c r="H6" s="256"/>
      <c r="I6" s="257"/>
    </row>
    <row r="7" spans="1:9" ht="15.75" x14ac:dyDescent="0.25">
      <c r="A7" s="9"/>
      <c r="B7" s="10"/>
      <c r="C7" s="10"/>
      <c r="D7" s="10"/>
      <c r="E7" s="10"/>
      <c r="F7" s="10"/>
      <c r="G7" s="10"/>
      <c r="H7" s="11"/>
      <c r="I7" s="12"/>
    </row>
    <row r="8" spans="1:9" ht="15.75" x14ac:dyDescent="0.25">
      <c r="A8" s="169"/>
      <c r="B8" s="170" t="s">
        <v>1</v>
      </c>
      <c r="C8" s="171"/>
      <c r="D8" s="258" t="s">
        <v>77</v>
      </c>
      <c r="E8" s="258"/>
      <c r="F8" s="258"/>
      <c r="G8" s="172"/>
      <c r="H8" s="17"/>
      <c r="I8" s="168"/>
    </row>
    <row r="9" spans="1:9" ht="15.75" x14ac:dyDescent="0.25">
      <c r="A9" s="169"/>
      <c r="B9" s="18" t="s">
        <v>2</v>
      </c>
      <c r="C9" s="18"/>
      <c r="D9" s="159" t="s">
        <v>76</v>
      </c>
      <c r="E9" s="19"/>
      <c r="F9" s="19"/>
      <c r="G9" s="173"/>
      <c r="H9" s="17"/>
      <c r="I9" s="168"/>
    </row>
    <row r="10" spans="1:9" ht="15.75" x14ac:dyDescent="0.25">
      <c r="A10" s="169"/>
      <c r="B10" s="259" t="s">
        <v>3</v>
      </c>
      <c r="C10" s="259"/>
      <c r="D10" s="260" t="s">
        <v>85</v>
      </c>
      <c r="E10" s="260"/>
      <c r="F10" s="261" t="s">
        <v>4</v>
      </c>
      <c r="G10" s="261"/>
      <c r="H10" s="260" t="s">
        <v>86</v>
      </c>
      <c r="I10" s="262"/>
    </row>
    <row r="11" spans="1:9" ht="15.75" x14ac:dyDescent="0.25">
      <c r="A11" s="169"/>
      <c r="B11" s="21" t="s">
        <v>5</v>
      </c>
      <c r="C11" s="174" t="s">
        <v>79</v>
      </c>
      <c r="D11" s="175"/>
      <c r="E11" s="24"/>
      <c r="F11" s="25"/>
      <c r="G11" s="26"/>
      <c r="H11" s="27"/>
      <c r="I11" s="168"/>
    </row>
    <row r="12" spans="1:9" ht="16.5" thickBot="1" x14ac:dyDescent="0.3">
      <c r="A12" s="169"/>
      <c r="B12" s="176"/>
      <c r="C12" s="176"/>
      <c r="D12" s="176"/>
      <c r="E12" s="176"/>
      <c r="F12" s="29"/>
      <c r="G12" s="30"/>
      <c r="H12" s="167"/>
      <c r="I12" s="168"/>
    </row>
    <row r="13" spans="1:9" ht="16.5" thickTop="1" x14ac:dyDescent="0.25">
      <c r="A13" s="177"/>
      <c r="B13" s="178"/>
      <c r="C13" s="178"/>
      <c r="D13" s="178"/>
      <c r="E13" s="178"/>
      <c r="F13" s="178"/>
      <c r="G13" s="178"/>
      <c r="H13" s="179"/>
      <c r="I13" s="180"/>
    </row>
    <row r="14" spans="1:9" ht="15.75" x14ac:dyDescent="0.25">
      <c r="A14" s="169"/>
      <c r="B14" s="176"/>
      <c r="C14" s="176"/>
      <c r="D14" s="176"/>
      <c r="E14" s="176"/>
      <c r="F14" s="176"/>
      <c r="G14" s="176"/>
      <c r="H14" s="35" t="s">
        <v>6</v>
      </c>
      <c r="I14" s="168"/>
    </row>
    <row r="15" spans="1:9" ht="15.75" x14ac:dyDescent="0.25">
      <c r="A15" s="169"/>
      <c r="B15" s="170" t="s">
        <v>7</v>
      </c>
      <c r="C15" s="170"/>
      <c r="D15" s="170"/>
      <c r="E15" s="170"/>
      <c r="F15" s="243"/>
      <c r="G15" s="243"/>
      <c r="H15" s="181">
        <v>309523.17</v>
      </c>
      <c r="I15" s="168"/>
    </row>
    <row r="16" spans="1:9" ht="15.75" x14ac:dyDescent="0.25">
      <c r="A16" s="169"/>
      <c r="B16" s="176"/>
      <c r="C16" s="176"/>
      <c r="D16" s="176"/>
      <c r="E16" s="176"/>
      <c r="F16" s="176"/>
      <c r="G16" s="176"/>
      <c r="H16" s="181"/>
      <c r="I16" s="168"/>
    </row>
    <row r="17" spans="1:9" ht="15.75" x14ac:dyDescent="0.25">
      <c r="A17" s="169"/>
      <c r="B17" s="182" t="s">
        <v>8</v>
      </c>
      <c r="C17" s="182"/>
      <c r="D17" s="182"/>
      <c r="E17" s="182"/>
      <c r="F17" s="176"/>
      <c r="G17" s="176"/>
      <c r="H17" s="181"/>
      <c r="I17" s="168"/>
    </row>
    <row r="18" spans="1:9" ht="15.75" x14ac:dyDescent="0.25">
      <c r="A18" s="169"/>
      <c r="B18" s="176" t="s">
        <v>9</v>
      </c>
      <c r="C18" s="176"/>
      <c r="D18" s="176"/>
      <c r="E18" s="176"/>
      <c r="F18" s="244"/>
      <c r="G18" s="244"/>
      <c r="H18" s="181"/>
      <c r="I18" s="168"/>
    </row>
    <row r="19" spans="1:9" ht="15.75" x14ac:dyDescent="0.25">
      <c r="A19" s="169"/>
      <c r="B19" s="176" t="s">
        <v>10</v>
      </c>
      <c r="C19" s="176"/>
      <c r="D19" s="176"/>
      <c r="E19" s="176"/>
      <c r="F19" s="243"/>
      <c r="G19" s="243"/>
      <c r="H19" s="181"/>
      <c r="I19" s="168"/>
    </row>
    <row r="20" spans="1:9" ht="15.75" x14ac:dyDescent="0.25">
      <c r="A20" s="169"/>
      <c r="B20" s="176"/>
      <c r="C20" s="176"/>
      <c r="D20" s="176"/>
      <c r="E20" s="176"/>
      <c r="F20" s="38"/>
      <c r="G20" s="38"/>
      <c r="H20" s="181"/>
      <c r="I20" s="168"/>
    </row>
    <row r="21" spans="1:9" ht="15.75" x14ac:dyDescent="0.25">
      <c r="A21" s="169"/>
      <c r="B21" s="170" t="s">
        <v>11</v>
      </c>
      <c r="C21" s="170"/>
      <c r="D21" s="170"/>
      <c r="E21" s="170"/>
      <c r="F21" s="176"/>
      <c r="G21" s="176"/>
      <c r="H21" s="183">
        <f>SUM(H15:H19)</f>
        <v>309523.17</v>
      </c>
      <c r="I21" s="168"/>
    </row>
    <row r="22" spans="1:9" ht="15.75" x14ac:dyDescent="0.25">
      <c r="A22" s="169"/>
      <c r="B22" s="176"/>
      <c r="C22" s="176"/>
      <c r="D22" s="176"/>
      <c r="E22" s="176"/>
      <c r="F22" s="176"/>
      <c r="G22" s="176"/>
      <c r="H22" s="181"/>
      <c r="I22" s="168"/>
    </row>
    <row r="23" spans="1:9" ht="15.75" x14ac:dyDescent="0.25">
      <c r="A23" s="169"/>
      <c r="B23" s="182" t="s">
        <v>12</v>
      </c>
      <c r="C23" s="182"/>
      <c r="D23" s="182"/>
      <c r="E23" s="182"/>
      <c r="F23" s="176"/>
      <c r="G23" s="176"/>
      <c r="H23" s="181"/>
      <c r="I23" s="168"/>
    </row>
    <row r="24" spans="1:9" ht="15.75" x14ac:dyDescent="0.25">
      <c r="A24" s="169"/>
      <c r="B24" s="176" t="s">
        <v>13</v>
      </c>
      <c r="C24" s="176"/>
      <c r="D24" s="176"/>
      <c r="E24" s="176"/>
      <c r="F24" s="243"/>
      <c r="G24" s="243"/>
      <c r="H24" s="181">
        <v>28414.77</v>
      </c>
      <c r="I24" s="168"/>
    </row>
    <row r="25" spans="1:9" ht="15.75" x14ac:dyDescent="0.25">
      <c r="A25" s="169"/>
      <c r="B25" s="176" t="s">
        <v>14</v>
      </c>
      <c r="C25" s="176"/>
      <c r="D25" s="176"/>
      <c r="E25" s="176"/>
      <c r="F25" s="243"/>
      <c r="G25" s="243"/>
      <c r="H25" s="181"/>
      <c r="I25" s="168"/>
    </row>
    <row r="26" spans="1:9" ht="15.75" x14ac:dyDescent="0.25">
      <c r="A26" s="169"/>
      <c r="B26" s="176" t="s">
        <v>15</v>
      </c>
      <c r="C26" s="176"/>
      <c r="D26" s="176"/>
      <c r="E26" s="176"/>
      <c r="F26" s="38"/>
      <c r="G26" s="38"/>
      <c r="H26" s="181">
        <v>181.9</v>
      </c>
      <c r="I26" s="168"/>
    </row>
    <row r="27" spans="1:9" ht="15.75" x14ac:dyDescent="0.25">
      <c r="A27" s="169"/>
      <c r="B27" s="176"/>
      <c r="C27" s="176"/>
      <c r="D27" s="176"/>
      <c r="E27" s="176"/>
      <c r="F27" s="38"/>
      <c r="G27" s="38"/>
      <c r="H27" s="181"/>
      <c r="I27" s="168"/>
    </row>
    <row r="28" spans="1:9" ht="16.5" thickBot="1" x14ac:dyDescent="0.3">
      <c r="A28" s="169"/>
      <c r="B28" s="170" t="s">
        <v>16</v>
      </c>
      <c r="C28" s="170"/>
      <c r="D28" s="170"/>
      <c r="E28" s="170"/>
      <c r="F28" s="243"/>
      <c r="G28" s="243"/>
      <c r="H28" s="184">
        <f>SUM(H21-H24-H25-H26)</f>
        <v>280926.49999999994</v>
      </c>
      <c r="I28" s="168"/>
    </row>
    <row r="29" spans="1:9" ht="16.5" thickTop="1" x14ac:dyDescent="0.25">
      <c r="A29" s="169"/>
      <c r="B29" s="41"/>
      <c r="C29" s="41"/>
      <c r="D29" s="41"/>
      <c r="E29" s="41"/>
      <c r="F29" s="41"/>
      <c r="G29" s="41"/>
      <c r="H29" s="42"/>
      <c r="I29" s="168"/>
    </row>
    <row r="30" spans="1:9" ht="15.75" x14ac:dyDescent="0.25">
      <c r="A30" s="169"/>
      <c r="B30" s="176"/>
      <c r="C30" s="176"/>
      <c r="D30" s="176"/>
      <c r="E30" s="176"/>
      <c r="F30" s="176"/>
      <c r="G30" s="176"/>
      <c r="H30" s="167"/>
      <c r="I30" s="168"/>
    </row>
    <row r="31" spans="1:9" ht="15.75" x14ac:dyDescent="0.25">
      <c r="A31" s="169"/>
      <c r="B31" s="176"/>
      <c r="C31" s="176"/>
      <c r="D31" s="176"/>
      <c r="E31" s="176"/>
      <c r="F31" s="176"/>
      <c r="G31" s="176"/>
      <c r="H31" s="35" t="s">
        <v>17</v>
      </c>
      <c r="I31" s="168"/>
    </row>
    <row r="32" spans="1:9" ht="15.75" x14ac:dyDescent="0.25">
      <c r="A32" s="169"/>
      <c r="B32" s="170" t="s">
        <v>18</v>
      </c>
      <c r="C32" s="170"/>
      <c r="D32" s="170"/>
      <c r="E32" s="170"/>
      <c r="F32" s="243"/>
      <c r="G32" s="243"/>
      <c r="H32" s="181">
        <v>309341.27</v>
      </c>
      <c r="I32" s="168"/>
    </row>
    <row r="33" spans="1:9" ht="15.75" x14ac:dyDescent="0.25">
      <c r="A33" s="169"/>
      <c r="B33" s="170"/>
      <c r="C33" s="170"/>
      <c r="D33" s="170"/>
      <c r="E33" s="170"/>
      <c r="F33" s="38"/>
      <c r="G33" s="38"/>
      <c r="H33" s="181"/>
      <c r="I33" s="168"/>
    </row>
    <row r="34" spans="1:9" ht="15.75" x14ac:dyDescent="0.25">
      <c r="A34" s="169"/>
      <c r="B34" s="182" t="s">
        <v>8</v>
      </c>
      <c r="C34" s="182"/>
      <c r="D34" s="182"/>
      <c r="E34" s="182"/>
      <c r="F34" s="176"/>
      <c r="G34" s="176"/>
      <c r="H34" s="185"/>
      <c r="I34" s="168"/>
    </row>
    <row r="35" spans="1:9" ht="15.75" x14ac:dyDescent="0.25">
      <c r="A35" s="169"/>
      <c r="B35" s="176" t="s">
        <v>19</v>
      </c>
      <c r="C35" s="176"/>
      <c r="D35" s="176"/>
      <c r="E35" s="176"/>
      <c r="F35" s="243"/>
      <c r="G35" s="243"/>
      <c r="H35" s="181"/>
      <c r="I35" s="168"/>
    </row>
    <row r="36" spans="1:9" ht="15.75" x14ac:dyDescent="0.25">
      <c r="A36" s="169"/>
      <c r="B36" s="176"/>
      <c r="C36" s="176"/>
      <c r="D36" s="176"/>
      <c r="E36" s="176"/>
      <c r="F36" s="38"/>
      <c r="G36" s="38"/>
      <c r="H36" s="181">
        <v>0</v>
      </c>
      <c r="I36" s="168"/>
    </row>
    <row r="37" spans="1:9" ht="15.75" x14ac:dyDescent="0.25">
      <c r="A37" s="169"/>
      <c r="B37" s="170" t="s">
        <v>11</v>
      </c>
      <c r="C37" s="170"/>
      <c r="D37" s="170"/>
      <c r="E37" s="170"/>
      <c r="F37" s="246"/>
      <c r="G37" s="246"/>
      <c r="H37" s="163">
        <f>SUM(H32:H36)</f>
        <v>309341.27</v>
      </c>
      <c r="I37" s="168"/>
    </row>
    <row r="38" spans="1:9" ht="15.75" x14ac:dyDescent="0.25">
      <c r="A38" s="169"/>
      <c r="B38" s="176"/>
      <c r="C38" s="176"/>
      <c r="D38" s="176"/>
      <c r="E38" s="176"/>
      <c r="F38" s="176"/>
      <c r="G38" s="176"/>
      <c r="H38" s="185"/>
      <c r="I38" s="168"/>
    </row>
    <row r="39" spans="1:9" ht="15.75" x14ac:dyDescent="0.25">
      <c r="A39" s="169"/>
      <c r="B39" s="182" t="s">
        <v>12</v>
      </c>
      <c r="C39" s="182"/>
      <c r="D39" s="182"/>
      <c r="E39" s="182"/>
      <c r="F39" s="176"/>
      <c r="G39" s="176"/>
      <c r="H39" s="181"/>
      <c r="I39" s="168"/>
    </row>
    <row r="40" spans="1:9" ht="15.75" x14ac:dyDescent="0.25">
      <c r="A40" s="169"/>
      <c r="B40" s="176" t="s">
        <v>20</v>
      </c>
      <c r="C40" s="176"/>
      <c r="D40" s="176"/>
      <c r="E40" s="176"/>
      <c r="F40" s="246"/>
      <c r="G40" s="246"/>
      <c r="H40" s="181">
        <v>28414.77</v>
      </c>
      <c r="I40" s="168"/>
    </row>
    <row r="41" spans="1:9" ht="15.75" x14ac:dyDescent="0.25">
      <c r="A41" s="169"/>
      <c r="B41" s="176"/>
      <c r="C41" s="176"/>
      <c r="D41" s="176"/>
      <c r="E41" s="176"/>
      <c r="F41" s="44"/>
      <c r="G41" s="44"/>
      <c r="H41" s="181"/>
      <c r="I41" s="168"/>
    </row>
    <row r="42" spans="1:9" ht="16.5" thickBot="1" x14ac:dyDescent="0.3">
      <c r="A42" s="169"/>
      <c r="B42" s="170" t="s">
        <v>16</v>
      </c>
      <c r="C42" s="170"/>
      <c r="D42" s="170"/>
      <c r="E42" s="170"/>
      <c r="F42" s="176"/>
      <c r="G42" s="176"/>
      <c r="H42" s="184">
        <f>SUM(H37-H40)</f>
        <v>280926.5</v>
      </c>
      <c r="I42" s="168"/>
    </row>
    <row r="43" spans="1:9" ht="17.25" thickTop="1" thickBot="1" x14ac:dyDescent="0.3">
      <c r="A43" s="186"/>
      <c r="B43" s="187"/>
      <c r="C43" s="187"/>
      <c r="D43" s="187"/>
      <c r="E43" s="187"/>
      <c r="F43" s="188"/>
      <c r="G43" s="188"/>
      <c r="H43" s="189"/>
      <c r="I43" s="190"/>
    </row>
    <row r="44" spans="1:9" ht="16.5" thickTop="1" x14ac:dyDescent="0.25">
      <c r="A44" s="177"/>
      <c r="B44" s="191"/>
      <c r="C44" s="191"/>
      <c r="D44" s="191"/>
      <c r="E44" s="191"/>
      <c r="F44" s="178"/>
      <c r="G44" s="178"/>
      <c r="H44" s="247" t="s">
        <v>21</v>
      </c>
      <c r="I44" s="248"/>
    </row>
    <row r="45" spans="1:9" ht="15.75" x14ac:dyDescent="0.25">
      <c r="A45" s="169"/>
      <c r="B45" s="170"/>
      <c r="C45" s="170"/>
      <c r="D45" s="170"/>
      <c r="E45" s="170"/>
      <c r="F45" s="176"/>
      <c r="G45" s="176"/>
      <c r="H45" s="192"/>
      <c r="I45" s="168"/>
    </row>
    <row r="46" spans="1:9" ht="15.75" x14ac:dyDescent="0.25">
      <c r="A46" s="193"/>
      <c r="B46" s="249" t="s">
        <v>97</v>
      </c>
      <c r="C46" s="249"/>
      <c r="D46" s="250" t="s">
        <v>98</v>
      </c>
      <c r="E46" s="250"/>
      <c r="F46" s="194"/>
      <c r="G46" s="251" t="s">
        <v>99</v>
      </c>
      <c r="H46" s="251"/>
      <c r="I46" s="168"/>
    </row>
    <row r="47" spans="1:9" ht="15.75" x14ac:dyDescent="0.25">
      <c r="A47" s="169"/>
      <c r="B47" s="176" t="s">
        <v>100</v>
      </c>
      <c r="C47" s="176"/>
      <c r="D47" s="176" t="s">
        <v>101</v>
      </c>
      <c r="E47" s="176"/>
      <c r="F47" s="176"/>
      <c r="G47" s="163" t="s">
        <v>22</v>
      </c>
      <c r="H47" s="163"/>
      <c r="I47" s="176"/>
    </row>
    <row r="48" spans="1:9" ht="15.75" x14ac:dyDescent="0.25">
      <c r="A48" s="169"/>
      <c r="B48" s="176" t="s">
        <v>23</v>
      </c>
      <c r="C48" s="176"/>
      <c r="D48" s="176" t="s">
        <v>24</v>
      </c>
      <c r="E48" s="176"/>
      <c r="F48" s="176"/>
      <c r="G48" s="176" t="s">
        <v>25</v>
      </c>
      <c r="H48" s="176"/>
      <c r="I48" s="168"/>
    </row>
    <row r="49" spans="1:9" ht="15.75" x14ac:dyDescent="0.25">
      <c r="A49" s="169"/>
      <c r="B49" s="176"/>
      <c r="C49" s="176"/>
      <c r="D49" s="38"/>
      <c r="E49" s="38"/>
      <c r="F49" s="176"/>
      <c r="G49" s="38"/>
      <c r="H49" s="38"/>
      <c r="I49" s="160"/>
    </row>
    <row r="50" spans="1:9" ht="15.75" x14ac:dyDescent="0.25">
      <c r="A50" s="195"/>
      <c r="B50" s="196"/>
      <c r="C50" s="196"/>
      <c r="D50" s="56"/>
      <c r="E50" s="56"/>
      <c r="F50" s="196" t="s">
        <v>26</v>
      </c>
      <c r="G50" s="196"/>
      <c r="H50" s="57"/>
      <c r="I50" s="58"/>
    </row>
    <row r="51" spans="1:9" ht="15.75" x14ac:dyDescent="0.25">
      <c r="A51" s="176"/>
      <c r="B51" s="176"/>
      <c r="C51" s="176"/>
      <c r="D51" s="38"/>
      <c r="E51" s="176"/>
      <c r="F51" s="176"/>
      <c r="G51" s="38"/>
      <c r="H51" s="59"/>
      <c r="I51" s="38"/>
    </row>
    <row r="52" spans="1:9" x14ac:dyDescent="0.25">
      <c r="A52" s="158"/>
      <c r="B52" s="158"/>
      <c r="C52" s="158"/>
      <c r="D52" s="158"/>
      <c r="E52" s="158"/>
      <c r="F52" s="158"/>
      <c r="G52" s="158"/>
      <c r="H52" s="158"/>
      <c r="I52" s="158"/>
    </row>
  </sheetData>
  <protectedRanges>
    <protectedRange sqref="G11" name="Rango1"/>
    <protectedRange sqref="E46 B46 G46" name="Rango1_2_1"/>
  </protectedRanges>
  <mergeCells count="21">
    <mergeCell ref="A5:I5"/>
    <mergeCell ref="A6:I6"/>
    <mergeCell ref="D8:F8"/>
    <mergeCell ref="B10:C10"/>
    <mergeCell ref="D10:E10"/>
    <mergeCell ref="F10:G10"/>
    <mergeCell ref="H10:I10"/>
    <mergeCell ref="B46:C46"/>
    <mergeCell ref="D46:E46"/>
    <mergeCell ref="G46:H46"/>
    <mergeCell ref="F15:G15"/>
    <mergeCell ref="F18:G18"/>
    <mergeCell ref="F19:G19"/>
    <mergeCell ref="F24:G24"/>
    <mergeCell ref="F25:G25"/>
    <mergeCell ref="F28:G28"/>
    <mergeCell ref="F32:G32"/>
    <mergeCell ref="F35:G35"/>
    <mergeCell ref="F37:G37"/>
    <mergeCell ref="F40:G40"/>
    <mergeCell ref="H44:I44"/>
  </mergeCells>
  <pageMargins left="0.7" right="0.7" top="0.2" bottom="0.2" header="0.3" footer="0.3"/>
  <pageSetup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1C098-47DE-4000-AC0F-4247FE6FD6E6}">
  <dimension ref="A1:P42"/>
  <sheetViews>
    <sheetView topLeftCell="A31" workbookViewId="0">
      <selection activeCell="K50" sqref="K50"/>
    </sheetView>
  </sheetViews>
  <sheetFormatPr baseColWidth="10" defaultRowHeight="15" x14ac:dyDescent="0.25"/>
  <cols>
    <col min="2" max="2" width="4.5703125" customWidth="1"/>
    <col min="4" max="4" width="9.5703125" customWidth="1"/>
    <col min="5" max="5" width="4.42578125" customWidth="1"/>
    <col min="6" max="6" width="17.28515625" customWidth="1"/>
    <col min="8" max="8" width="8" customWidth="1"/>
    <col min="10" max="10" width="9" customWidth="1"/>
    <col min="12" max="12" width="9.140625" customWidth="1"/>
    <col min="14" max="14" width="14.140625" customWidth="1"/>
  </cols>
  <sheetData>
    <row r="1" spans="1:16" x14ac:dyDescent="0.25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</row>
    <row r="2" spans="1:16" x14ac:dyDescent="0.2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</row>
    <row r="3" spans="1:16" x14ac:dyDescent="0.25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</row>
    <row r="4" spans="1:16" x14ac:dyDescent="0.25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</row>
    <row r="5" spans="1:16" ht="18.75" x14ac:dyDescent="0.3">
      <c r="A5" s="300" t="s">
        <v>27</v>
      </c>
      <c r="B5" s="300"/>
      <c r="C5" s="300"/>
      <c r="D5" s="300"/>
      <c r="E5" s="300"/>
      <c r="F5" s="300"/>
      <c r="G5" s="300"/>
      <c r="H5" s="300"/>
      <c r="I5" s="300"/>
      <c r="J5" s="300"/>
      <c r="K5" s="300"/>
      <c r="L5" s="300"/>
      <c r="M5" s="300"/>
      <c r="N5" s="300"/>
      <c r="O5" s="300"/>
      <c r="P5" s="300"/>
    </row>
    <row r="6" spans="1:16" x14ac:dyDescent="0.25">
      <c r="A6" s="60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</row>
    <row r="7" spans="1:16" ht="18.75" x14ac:dyDescent="0.3">
      <c r="A7" s="300" t="s">
        <v>28</v>
      </c>
      <c r="B7" s="300"/>
      <c r="C7" s="300"/>
      <c r="D7" s="300"/>
      <c r="E7" s="300"/>
      <c r="F7" s="300"/>
      <c r="G7" s="300"/>
      <c r="H7" s="300"/>
      <c r="I7" s="300"/>
      <c r="J7" s="300"/>
      <c r="K7" s="300"/>
      <c r="L7" s="300"/>
      <c r="M7" s="300"/>
      <c r="N7" s="300"/>
      <c r="O7" s="300"/>
      <c r="P7" s="300"/>
    </row>
    <row r="8" spans="1:16" x14ac:dyDescent="0.25">
      <c r="A8" s="60"/>
      <c r="B8" s="60"/>
      <c r="C8" s="60"/>
      <c r="D8" s="60"/>
      <c r="E8" s="60"/>
      <c r="F8" s="61" t="s">
        <v>29</v>
      </c>
      <c r="G8" s="197">
        <v>44012</v>
      </c>
      <c r="H8" s="62"/>
      <c r="I8" s="62" t="s">
        <v>30</v>
      </c>
      <c r="J8" s="198">
        <v>44196</v>
      </c>
      <c r="K8" s="63"/>
      <c r="L8" s="63"/>
      <c r="M8" s="60"/>
      <c r="N8" s="60"/>
      <c r="O8" s="60"/>
      <c r="P8" s="60"/>
    </row>
    <row r="9" spans="1:16" x14ac:dyDescent="0.25">
      <c r="A9" s="60"/>
      <c r="B9" s="60"/>
      <c r="E9" s="60"/>
      <c r="F9" s="62"/>
      <c r="G9" s="62"/>
      <c r="H9" s="62"/>
      <c r="I9" s="60"/>
      <c r="J9" s="60"/>
      <c r="K9" s="60"/>
      <c r="L9" s="60"/>
      <c r="M9" s="60"/>
      <c r="N9" s="60"/>
      <c r="O9" s="60"/>
      <c r="P9" s="60"/>
    </row>
    <row r="10" spans="1:16" ht="15.75" x14ac:dyDescent="0.25">
      <c r="A10" s="64" t="s">
        <v>31</v>
      </c>
      <c r="B10" s="199" t="s">
        <v>76</v>
      </c>
      <c r="E10" s="61" t="s">
        <v>32</v>
      </c>
      <c r="F10" s="65" t="str">
        <f>+'[1]Datos Generales'!A8</f>
        <v xml:space="preserve">Sub-Capítulo </v>
      </c>
      <c r="G10" s="61" t="s">
        <v>33</v>
      </c>
      <c r="H10" s="66" t="str">
        <f>+'[1]Datos Generales'!A9</f>
        <v xml:space="preserve">DAF </v>
      </c>
      <c r="I10" s="62" t="s">
        <v>34</v>
      </c>
      <c r="J10" s="65" t="str">
        <f>+'[1]Datos Generales'!A10</f>
        <v>UE</v>
      </c>
      <c r="M10" s="67" t="s">
        <v>35</v>
      </c>
      <c r="N10" s="301" t="s">
        <v>77</v>
      </c>
      <c r="O10" s="301"/>
      <c r="P10" s="301"/>
    </row>
    <row r="11" spans="1:16" x14ac:dyDescent="0.25">
      <c r="A11" s="60"/>
      <c r="B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</row>
    <row r="12" spans="1:16" x14ac:dyDescent="0.25">
      <c r="A12" s="302" t="s">
        <v>36</v>
      </c>
      <c r="B12" s="302"/>
      <c r="C12" s="302"/>
      <c r="D12" s="302"/>
      <c r="E12" s="302"/>
      <c r="F12" s="279" t="s">
        <v>87</v>
      </c>
      <c r="G12" s="279"/>
      <c r="H12" s="68"/>
      <c r="I12" s="69" t="s">
        <v>37</v>
      </c>
      <c r="J12" s="70"/>
      <c r="K12" s="68"/>
      <c r="L12" s="68"/>
      <c r="M12" s="68"/>
      <c r="N12" s="68"/>
      <c r="O12" s="68"/>
      <c r="P12" s="68"/>
    </row>
    <row r="13" spans="1:16" x14ac:dyDescent="0.25">
      <c r="A13" s="60"/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8"/>
      <c r="O13" s="68"/>
      <c r="P13" s="60"/>
    </row>
    <row r="14" spans="1:16" x14ac:dyDescent="0.25">
      <c r="A14" s="294" t="s">
        <v>38</v>
      </c>
      <c r="B14" s="294"/>
      <c r="C14" s="294"/>
      <c r="D14" s="295"/>
      <c r="E14" s="295"/>
      <c r="F14" s="295"/>
      <c r="G14" s="296"/>
      <c r="H14" s="296"/>
      <c r="I14" s="69"/>
      <c r="J14" s="69" t="s">
        <v>39</v>
      </c>
      <c r="K14" s="297"/>
      <c r="L14" s="298"/>
      <c r="M14" s="299"/>
      <c r="N14" s="68"/>
      <c r="O14" s="71" t="s">
        <v>40</v>
      </c>
      <c r="P14" s="200" t="s">
        <v>65</v>
      </c>
    </row>
    <row r="15" spans="1:16" ht="15.75" thickBot="1" x14ac:dyDescent="0.3">
      <c r="A15" s="60"/>
      <c r="B15" s="60"/>
      <c r="C15" s="60"/>
      <c r="D15" s="60"/>
      <c r="E15" s="60"/>
      <c r="F15" s="60"/>
      <c r="G15" s="60"/>
      <c r="H15" s="60"/>
      <c r="J15" s="60"/>
      <c r="M15" s="282" t="s">
        <v>26</v>
      </c>
      <c r="N15" s="282"/>
      <c r="O15" s="282"/>
      <c r="P15" s="282"/>
    </row>
    <row r="16" spans="1:16" x14ac:dyDescent="0.25">
      <c r="A16" s="283" t="s">
        <v>41</v>
      </c>
      <c r="B16" s="284"/>
      <c r="C16" s="287" t="s">
        <v>42</v>
      </c>
      <c r="D16" s="284"/>
      <c r="E16" s="284"/>
      <c r="F16" s="287" t="s">
        <v>43</v>
      </c>
      <c r="G16" s="287" t="s">
        <v>44</v>
      </c>
      <c r="H16" s="284"/>
      <c r="I16" s="287" t="s">
        <v>45</v>
      </c>
      <c r="J16" s="284"/>
      <c r="K16" s="289" t="s">
        <v>46</v>
      </c>
      <c r="L16" s="290"/>
      <c r="M16" s="291" t="s">
        <v>47</v>
      </c>
      <c r="N16" s="292"/>
      <c r="O16" s="291" t="s">
        <v>48</v>
      </c>
      <c r="P16" s="293"/>
    </row>
    <row r="17" spans="1:16" ht="15.75" thickBot="1" x14ac:dyDescent="0.3">
      <c r="A17" s="285"/>
      <c r="B17" s="286"/>
      <c r="C17" s="288"/>
      <c r="D17" s="286"/>
      <c r="E17" s="286"/>
      <c r="F17" s="288"/>
      <c r="G17" s="288"/>
      <c r="H17" s="286"/>
      <c r="I17" s="288"/>
      <c r="J17" s="286"/>
      <c r="K17" s="72" t="s">
        <v>49</v>
      </c>
      <c r="L17" s="72" t="s">
        <v>50</v>
      </c>
      <c r="M17" s="73" t="s">
        <v>51</v>
      </c>
      <c r="N17" s="73" t="s">
        <v>52</v>
      </c>
      <c r="O17" s="73" t="s">
        <v>53</v>
      </c>
      <c r="P17" s="73" t="s">
        <v>54</v>
      </c>
    </row>
    <row r="18" spans="1:16" x14ac:dyDescent="0.25">
      <c r="A18" s="279" t="s">
        <v>80</v>
      </c>
      <c r="B18" s="280"/>
      <c r="C18" s="281" t="s">
        <v>89</v>
      </c>
      <c r="D18" s="281"/>
      <c r="E18" s="281"/>
      <c r="F18" s="74" t="s">
        <v>88</v>
      </c>
      <c r="G18" s="278" t="s">
        <v>79</v>
      </c>
      <c r="H18" s="278"/>
      <c r="I18" s="278" t="s">
        <v>93</v>
      </c>
      <c r="J18" s="278"/>
      <c r="K18" s="74" t="s">
        <v>94</v>
      </c>
      <c r="L18" s="74"/>
      <c r="M18" s="75">
        <v>2263034.0699999998</v>
      </c>
      <c r="N18" s="75"/>
      <c r="O18" s="75">
        <v>502400</v>
      </c>
      <c r="P18" s="78">
        <f t="shared" ref="P18:P20" si="0">M18+N18-O18</f>
        <v>1760634.0699999998</v>
      </c>
    </row>
    <row r="19" spans="1:16" x14ac:dyDescent="0.25">
      <c r="A19" s="279" t="s">
        <v>91</v>
      </c>
      <c r="B19" s="280"/>
      <c r="C19" s="277" t="s">
        <v>81</v>
      </c>
      <c r="D19" s="277"/>
      <c r="E19" s="277"/>
      <c r="F19" s="74" t="s">
        <v>88</v>
      </c>
      <c r="G19" s="278" t="s">
        <v>79</v>
      </c>
      <c r="H19" s="278"/>
      <c r="I19" s="278" t="s">
        <v>93</v>
      </c>
      <c r="J19" s="278"/>
      <c r="K19" s="74" t="s">
        <v>94</v>
      </c>
      <c r="L19" s="77"/>
      <c r="M19" s="78">
        <v>50884.15</v>
      </c>
      <c r="N19" s="78">
        <v>100000</v>
      </c>
      <c r="O19" s="78">
        <v>78269.67</v>
      </c>
      <c r="P19" s="78">
        <f t="shared" si="0"/>
        <v>72614.48</v>
      </c>
    </row>
    <row r="20" spans="1:16" x14ac:dyDescent="0.25">
      <c r="A20" s="279" t="s">
        <v>83</v>
      </c>
      <c r="B20" s="280"/>
      <c r="C20" s="277" t="s">
        <v>84</v>
      </c>
      <c r="D20" s="277"/>
      <c r="E20" s="277"/>
      <c r="F20" s="74" t="s">
        <v>88</v>
      </c>
      <c r="G20" s="278" t="s">
        <v>79</v>
      </c>
      <c r="H20" s="278"/>
      <c r="I20" s="274" t="s">
        <v>92</v>
      </c>
      <c r="J20" s="274"/>
      <c r="K20" s="74" t="s">
        <v>94</v>
      </c>
      <c r="L20" s="77"/>
      <c r="M20" s="78">
        <v>134348.41</v>
      </c>
      <c r="N20" s="78">
        <v>503839.65</v>
      </c>
      <c r="O20" s="78">
        <v>609074.05000000005</v>
      </c>
      <c r="P20" s="78">
        <f t="shared" si="0"/>
        <v>29114.010000000009</v>
      </c>
    </row>
    <row r="21" spans="1:16" x14ac:dyDescent="0.25">
      <c r="A21" s="279" t="s">
        <v>86</v>
      </c>
      <c r="B21" s="280"/>
      <c r="C21" s="277" t="s">
        <v>90</v>
      </c>
      <c r="D21" s="277"/>
      <c r="E21" s="277"/>
      <c r="F21" s="74" t="s">
        <v>88</v>
      </c>
      <c r="G21" s="278" t="s">
        <v>79</v>
      </c>
      <c r="H21" s="278"/>
      <c r="I21" s="278" t="s">
        <v>93</v>
      </c>
      <c r="J21" s="278"/>
      <c r="K21" s="74" t="s">
        <v>94</v>
      </c>
      <c r="L21" s="77"/>
      <c r="M21" s="78">
        <v>315236.24</v>
      </c>
      <c r="N21" s="78">
        <v>0</v>
      </c>
      <c r="O21" s="78">
        <v>34309.74</v>
      </c>
      <c r="P21" s="78">
        <f>M21+N21-O21</f>
        <v>280926.5</v>
      </c>
    </row>
    <row r="22" spans="1:16" x14ac:dyDescent="0.25">
      <c r="A22" s="275"/>
      <c r="B22" s="276"/>
      <c r="C22" s="277"/>
      <c r="D22" s="277"/>
      <c r="E22" s="277"/>
      <c r="F22" s="74"/>
      <c r="G22" s="278"/>
      <c r="H22" s="278"/>
      <c r="I22" s="278"/>
      <c r="J22" s="278"/>
      <c r="K22" s="77"/>
      <c r="L22" s="77"/>
      <c r="M22" s="78"/>
      <c r="N22" s="78"/>
      <c r="O22" s="78"/>
      <c r="P22" s="78"/>
    </row>
    <row r="23" spans="1:16" x14ac:dyDescent="0.25">
      <c r="A23" s="273"/>
      <c r="B23" s="274"/>
      <c r="C23" s="274"/>
      <c r="D23" s="274"/>
      <c r="E23" s="274"/>
      <c r="F23" s="76"/>
      <c r="G23" s="274"/>
      <c r="H23" s="274"/>
      <c r="I23" s="274"/>
      <c r="J23" s="274"/>
      <c r="K23" s="77"/>
      <c r="L23" s="77"/>
      <c r="M23" s="78"/>
      <c r="N23" s="78"/>
      <c r="O23" s="78"/>
      <c r="P23" s="78"/>
    </row>
    <row r="24" spans="1:16" x14ac:dyDescent="0.25">
      <c r="A24" s="273"/>
      <c r="B24" s="274"/>
      <c r="C24" s="274"/>
      <c r="D24" s="274"/>
      <c r="E24" s="274"/>
      <c r="F24" s="76"/>
      <c r="G24" s="274"/>
      <c r="H24" s="274"/>
      <c r="I24" s="274"/>
      <c r="J24" s="274"/>
      <c r="K24" s="77"/>
      <c r="L24" s="77"/>
      <c r="M24" s="78"/>
      <c r="N24" s="78"/>
      <c r="O24" s="78"/>
      <c r="P24" s="78"/>
    </row>
    <row r="25" spans="1:16" x14ac:dyDescent="0.25">
      <c r="A25" s="273"/>
      <c r="B25" s="274"/>
      <c r="C25" s="274"/>
      <c r="D25" s="274"/>
      <c r="E25" s="274"/>
      <c r="F25" s="76"/>
      <c r="G25" s="274"/>
      <c r="H25" s="274"/>
      <c r="I25" s="274"/>
      <c r="J25" s="274"/>
      <c r="K25" s="77"/>
      <c r="L25" s="77"/>
      <c r="M25" s="78"/>
      <c r="N25" s="78"/>
      <c r="O25" s="78"/>
      <c r="P25" s="78"/>
    </row>
    <row r="26" spans="1:16" x14ac:dyDescent="0.25">
      <c r="A26" s="273"/>
      <c r="B26" s="274"/>
      <c r="C26" s="274"/>
      <c r="D26" s="274"/>
      <c r="E26" s="274"/>
      <c r="F26" s="76"/>
      <c r="G26" s="274"/>
      <c r="H26" s="274"/>
      <c r="I26" s="274"/>
      <c r="J26" s="274"/>
      <c r="K26" s="77"/>
      <c r="L26" s="77"/>
      <c r="M26" s="78"/>
      <c r="N26" s="78"/>
      <c r="O26" s="78"/>
      <c r="P26" s="78"/>
    </row>
    <row r="27" spans="1:16" x14ac:dyDescent="0.25">
      <c r="A27" s="273"/>
      <c r="B27" s="274"/>
      <c r="C27" s="274"/>
      <c r="D27" s="274"/>
      <c r="E27" s="274"/>
      <c r="F27" s="76"/>
      <c r="G27" s="274"/>
      <c r="H27" s="274"/>
      <c r="I27" s="274"/>
      <c r="J27" s="274"/>
      <c r="K27" s="77"/>
      <c r="L27" s="77"/>
      <c r="M27" s="78"/>
      <c r="N27" s="78"/>
      <c r="O27" s="78"/>
      <c r="P27" s="78"/>
    </row>
    <row r="28" spans="1:16" x14ac:dyDescent="0.25">
      <c r="A28" s="273"/>
      <c r="B28" s="274"/>
      <c r="C28" s="274"/>
      <c r="D28" s="274"/>
      <c r="E28" s="274"/>
      <c r="F28" s="76"/>
      <c r="G28" s="274"/>
      <c r="H28" s="274"/>
      <c r="I28" s="274"/>
      <c r="J28" s="274"/>
      <c r="K28" s="77"/>
      <c r="L28" s="77"/>
      <c r="M28" s="78"/>
      <c r="N28" s="78"/>
      <c r="O28" s="78"/>
      <c r="P28" s="78"/>
    </row>
    <row r="29" spans="1:16" x14ac:dyDescent="0.25">
      <c r="A29" s="273"/>
      <c r="B29" s="274"/>
      <c r="C29" s="274"/>
      <c r="D29" s="274"/>
      <c r="E29" s="274"/>
      <c r="F29" s="76"/>
      <c r="G29" s="274"/>
      <c r="H29" s="274"/>
      <c r="I29" s="274"/>
      <c r="J29" s="274"/>
      <c r="K29" s="77"/>
      <c r="L29" s="77"/>
      <c r="M29" s="78"/>
      <c r="N29" s="78"/>
      <c r="O29" s="78"/>
      <c r="P29" s="78"/>
    </row>
    <row r="30" spans="1:16" x14ac:dyDescent="0.25">
      <c r="A30" s="273"/>
      <c r="B30" s="274"/>
      <c r="C30" s="274"/>
      <c r="D30" s="274"/>
      <c r="E30" s="274"/>
      <c r="F30" s="76"/>
      <c r="G30" s="274"/>
      <c r="H30" s="274"/>
      <c r="I30" s="274"/>
      <c r="J30" s="274"/>
      <c r="K30" s="77"/>
      <c r="L30" s="77"/>
      <c r="M30" s="78"/>
      <c r="N30" s="78"/>
      <c r="O30" s="78"/>
      <c r="P30" s="78"/>
    </row>
    <row r="31" spans="1:16" x14ac:dyDescent="0.25">
      <c r="A31" s="273"/>
      <c r="B31" s="274"/>
      <c r="C31" s="274"/>
      <c r="D31" s="274"/>
      <c r="E31" s="274"/>
      <c r="F31" s="76"/>
      <c r="G31" s="274"/>
      <c r="H31" s="274"/>
      <c r="I31" s="274"/>
      <c r="J31" s="274"/>
      <c r="K31" s="77"/>
      <c r="L31" s="77"/>
      <c r="M31" s="78"/>
      <c r="N31" s="78"/>
      <c r="O31" s="78"/>
      <c r="P31" s="78"/>
    </row>
    <row r="32" spans="1:16" ht="15.75" thickBot="1" x14ac:dyDescent="0.3">
      <c r="A32" s="268"/>
      <c r="B32" s="269"/>
      <c r="C32" s="269"/>
      <c r="D32" s="269"/>
      <c r="E32" s="269"/>
      <c r="F32" s="79"/>
      <c r="G32" s="269"/>
      <c r="H32" s="269"/>
      <c r="I32" s="269"/>
      <c r="J32" s="269"/>
      <c r="K32" s="80"/>
      <c r="L32" s="80"/>
      <c r="M32" s="81"/>
      <c r="N32" s="81"/>
      <c r="O32" s="81"/>
      <c r="P32" s="81">
        <f>SUM(P18:P31)</f>
        <v>2143289.0599999996</v>
      </c>
    </row>
    <row r="33" spans="1:16" x14ac:dyDescent="0.25">
      <c r="A33" s="270" t="s">
        <v>55</v>
      </c>
      <c r="B33" s="271"/>
      <c r="C33" s="272"/>
      <c r="D33" s="272"/>
      <c r="E33" s="272"/>
      <c r="F33" s="272"/>
      <c r="G33" s="272"/>
      <c r="H33" s="272"/>
      <c r="I33" s="272"/>
      <c r="J33" s="272"/>
      <c r="K33" s="272"/>
      <c r="L33" s="272"/>
      <c r="M33" s="272"/>
      <c r="N33" s="272"/>
      <c r="O33" s="272"/>
      <c r="P33" s="272"/>
    </row>
    <row r="34" spans="1:16" x14ac:dyDescent="0.25">
      <c r="A34" s="264"/>
      <c r="B34" s="265"/>
      <c r="C34" s="265"/>
      <c r="D34" s="265"/>
      <c r="E34" s="265"/>
      <c r="F34" s="265"/>
      <c r="G34" s="265"/>
      <c r="H34" s="265"/>
      <c r="I34" s="265"/>
      <c r="J34" s="265"/>
      <c r="K34" s="265"/>
      <c r="L34" s="265"/>
      <c r="M34" s="265"/>
      <c r="N34" s="265"/>
      <c r="O34" s="265"/>
      <c r="P34" s="265"/>
    </row>
    <row r="35" spans="1:16" ht="15.75" thickBot="1" x14ac:dyDescent="0.3">
      <c r="A35" s="266"/>
      <c r="B35" s="267"/>
      <c r="C35" s="267"/>
      <c r="D35" s="267"/>
      <c r="E35" s="267"/>
      <c r="F35" s="267"/>
      <c r="G35" s="267"/>
      <c r="H35" s="267"/>
      <c r="I35" s="267"/>
      <c r="J35" s="267"/>
      <c r="K35" s="267"/>
      <c r="L35" s="267"/>
      <c r="M35" s="267"/>
      <c r="N35" s="267"/>
      <c r="O35" s="267"/>
      <c r="P35" s="267"/>
    </row>
    <row r="36" spans="1:16" x14ac:dyDescent="0.25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</row>
    <row r="37" spans="1:16" x14ac:dyDescent="0.25">
      <c r="A37" s="64"/>
      <c r="B37" s="64"/>
      <c r="C37" s="64"/>
      <c r="D37" s="64"/>
      <c r="E37" s="60"/>
      <c r="F37" s="60"/>
      <c r="G37" s="60"/>
      <c r="H37" s="60"/>
      <c r="I37" s="60"/>
      <c r="J37" s="64"/>
      <c r="K37" s="64"/>
      <c r="L37" s="64"/>
      <c r="M37" s="60"/>
      <c r="N37" s="60"/>
      <c r="O37" s="60"/>
      <c r="P37" s="60"/>
    </row>
    <row r="38" spans="1:16" x14ac:dyDescent="0.25">
      <c r="A38" s="64"/>
      <c r="B38" s="82"/>
      <c r="C38" s="64"/>
      <c r="D38" s="64"/>
      <c r="E38" s="82"/>
      <c r="F38" s="64"/>
      <c r="G38" s="64"/>
      <c r="H38" s="64"/>
      <c r="K38" s="64"/>
      <c r="L38" s="64"/>
      <c r="M38" s="64"/>
      <c r="N38" s="64"/>
    </row>
    <row r="39" spans="1:16" x14ac:dyDescent="0.25">
      <c r="A39" s="64"/>
      <c r="B39" s="201"/>
      <c r="C39" s="60"/>
      <c r="D39" s="64"/>
      <c r="F39" s="60"/>
      <c r="G39" s="60"/>
      <c r="H39" s="60"/>
      <c r="K39" s="60"/>
      <c r="L39" s="60"/>
      <c r="M39" s="60"/>
    </row>
    <row r="40" spans="1:16" x14ac:dyDescent="0.25">
      <c r="A40" s="64"/>
      <c r="B40" t="str">
        <f>+'[1]Datos Generales'!B17</f>
        <v>Preparado por</v>
      </c>
      <c r="C40" s="209"/>
      <c r="D40" s="64"/>
      <c r="F40" s="60"/>
      <c r="G40" s="209" t="s">
        <v>24</v>
      </c>
      <c r="H40" s="60"/>
      <c r="K40" s="60"/>
      <c r="L40" s="60"/>
      <c r="M40" s="60"/>
      <c r="N40" t="s">
        <v>25</v>
      </c>
      <c r="P40" s="64"/>
    </row>
    <row r="41" spans="1:16" x14ac:dyDescent="0.25">
      <c r="B41" s="212" t="s">
        <v>105</v>
      </c>
      <c r="C41" s="212"/>
      <c r="D41" s="83"/>
      <c r="E41" s="84"/>
      <c r="F41" s="85"/>
      <c r="G41" s="207" t="s">
        <v>110</v>
      </c>
      <c r="H41" s="85"/>
      <c r="K41" s="85"/>
      <c r="L41" s="85"/>
      <c r="M41" s="85"/>
      <c r="N41" s="208" t="s">
        <v>107</v>
      </c>
      <c r="P41" s="60"/>
    </row>
    <row r="42" spans="1:16" x14ac:dyDescent="0.25">
      <c r="A42" s="64"/>
      <c r="B42" s="210" t="s">
        <v>95</v>
      </c>
      <c r="C42" s="209"/>
      <c r="D42" s="64"/>
      <c r="F42" s="60"/>
      <c r="G42" s="211" t="s">
        <v>109</v>
      </c>
      <c r="H42" s="60"/>
      <c r="K42" s="60"/>
      <c r="L42" s="60"/>
      <c r="M42" s="60"/>
      <c r="N42" s="83" t="s">
        <v>108</v>
      </c>
      <c r="O42" s="206"/>
      <c r="P42" s="206"/>
    </row>
  </sheetData>
  <mergeCells count="82">
    <mergeCell ref="A14:C14"/>
    <mergeCell ref="D14:F14"/>
    <mergeCell ref="G14:H14"/>
    <mergeCell ref="K14:M14"/>
    <mergeCell ref="A5:P5"/>
    <mergeCell ref="A7:P7"/>
    <mergeCell ref="N10:P10"/>
    <mergeCell ref="A12:E12"/>
    <mergeCell ref="F12:G12"/>
    <mergeCell ref="M15:P15"/>
    <mergeCell ref="A16:B17"/>
    <mergeCell ref="C16:E17"/>
    <mergeCell ref="F16:F17"/>
    <mergeCell ref="G16:H17"/>
    <mergeCell ref="I16:J17"/>
    <mergeCell ref="K16:L16"/>
    <mergeCell ref="M16:N16"/>
    <mergeCell ref="O16:P16"/>
    <mergeCell ref="A18:B18"/>
    <mergeCell ref="C18:E18"/>
    <mergeCell ref="G18:H18"/>
    <mergeCell ref="I18:J18"/>
    <mergeCell ref="A19:B19"/>
    <mergeCell ref="C19:E19"/>
    <mergeCell ref="G19:H19"/>
    <mergeCell ref="I19:J19"/>
    <mergeCell ref="A20:B20"/>
    <mergeCell ref="C20:E20"/>
    <mergeCell ref="G20:H20"/>
    <mergeCell ref="I20:J20"/>
    <mergeCell ref="A21:B21"/>
    <mergeCell ref="C21:E21"/>
    <mergeCell ref="G21:H21"/>
    <mergeCell ref="I21:J21"/>
    <mergeCell ref="A22:B22"/>
    <mergeCell ref="C22:E22"/>
    <mergeCell ref="G22:H22"/>
    <mergeCell ref="I22:J22"/>
    <mergeCell ref="A23:B23"/>
    <mergeCell ref="C23:E23"/>
    <mergeCell ref="G23:H23"/>
    <mergeCell ref="I23:J23"/>
    <mergeCell ref="A24:B24"/>
    <mergeCell ref="C24:E24"/>
    <mergeCell ref="G24:H24"/>
    <mergeCell ref="I24:J24"/>
    <mergeCell ref="A25:B25"/>
    <mergeCell ref="C25:E25"/>
    <mergeCell ref="G25:H25"/>
    <mergeCell ref="I25:J25"/>
    <mergeCell ref="A26:B26"/>
    <mergeCell ref="C26:E26"/>
    <mergeCell ref="G26:H26"/>
    <mergeCell ref="I26:J26"/>
    <mergeCell ref="A27:B27"/>
    <mergeCell ref="C27:E27"/>
    <mergeCell ref="G27:H27"/>
    <mergeCell ref="I27:J27"/>
    <mergeCell ref="A28:B28"/>
    <mergeCell ref="C28:E28"/>
    <mergeCell ref="G28:H28"/>
    <mergeCell ref="I28:J28"/>
    <mergeCell ref="A29:B29"/>
    <mergeCell ref="C29:E29"/>
    <mergeCell ref="G29:H29"/>
    <mergeCell ref="I29:J29"/>
    <mergeCell ref="A30:B30"/>
    <mergeCell ref="C30:E30"/>
    <mergeCell ref="G30:H30"/>
    <mergeCell ref="I30:J30"/>
    <mergeCell ref="A31:B31"/>
    <mergeCell ref="C31:E31"/>
    <mergeCell ref="G31:H31"/>
    <mergeCell ref="I31:J31"/>
    <mergeCell ref="A34:P34"/>
    <mergeCell ref="A35:P35"/>
    <mergeCell ref="A32:B32"/>
    <mergeCell ref="C32:E32"/>
    <mergeCell ref="G32:H32"/>
    <mergeCell ref="I32:J32"/>
    <mergeCell ref="A33:B33"/>
    <mergeCell ref="C33:P33"/>
  </mergeCells>
  <pageMargins left="0.2" right="0.21" top="0.74803149606299213" bottom="0.74803149606299213" header="0.31496062992125984" footer="0.31496062992125984"/>
  <pageSetup scale="8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774B2-1C52-44C7-B2C5-9AEDCA0D0959}">
  <dimension ref="A1:F149"/>
  <sheetViews>
    <sheetView topLeftCell="A141" workbookViewId="0">
      <selection activeCell="I112" sqref="I112"/>
    </sheetView>
  </sheetViews>
  <sheetFormatPr baseColWidth="10" defaultRowHeight="15" x14ac:dyDescent="0.25"/>
  <cols>
    <col min="4" max="4" width="20" customWidth="1"/>
  </cols>
  <sheetData>
    <row r="1" spans="1:6" x14ac:dyDescent="0.25">
      <c r="A1" s="339"/>
      <c r="B1" s="340"/>
      <c r="C1" s="341"/>
      <c r="D1" s="341"/>
      <c r="E1" s="341"/>
      <c r="F1" s="342"/>
    </row>
    <row r="2" spans="1:6" x14ac:dyDescent="0.25">
      <c r="A2" s="343"/>
      <c r="B2" s="344"/>
      <c r="C2" s="344"/>
      <c r="D2" s="344"/>
      <c r="E2" s="344"/>
      <c r="F2" s="345"/>
    </row>
    <row r="3" spans="1:6" ht="16.5" x14ac:dyDescent="0.25">
      <c r="A3" s="346" t="s">
        <v>27</v>
      </c>
      <c r="B3" s="347"/>
      <c r="C3" s="344"/>
      <c r="D3" s="344"/>
      <c r="E3" s="344"/>
      <c r="F3" s="345"/>
    </row>
    <row r="4" spans="1:6" x14ac:dyDescent="0.25">
      <c r="A4" s="348" t="s">
        <v>56</v>
      </c>
      <c r="B4" s="349"/>
      <c r="C4" s="344"/>
      <c r="D4" s="344"/>
      <c r="E4" s="344"/>
      <c r="F4" s="345"/>
    </row>
    <row r="5" spans="1:6" ht="15.75" x14ac:dyDescent="0.25">
      <c r="A5" s="350" t="s">
        <v>111</v>
      </c>
      <c r="B5" s="351"/>
      <c r="C5" s="351"/>
      <c r="D5" s="351"/>
      <c r="E5" s="351"/>
      <c r="F5" s="352"/>
    </row>
    <row r="6" spans="1:6" x14ac:dyDescent="0.25">
      <c r="A6" s="203"/>
      <c r="B6" s="204"/>
      <c r="C6" s="204"/>
      <c r="D6" s="204"/>
      <c r="E6" s="204"/>
      <c r="F6" s="86"/>
    </row>
    <row r="7" spans="1:6" ht="15.75" x14ac:dyDescent="0.25">
      <c r="A7" s="87" t="s">
        <v>112</v>
      </c>
      <c r="B7" s="213" t="s">
        <v>76</v>
      </c>
      <c r="C7" s="88" t="s">
        <v>113</v>
      </c>
      <c r="D7" s="88" t="s">
        <v>114</v>
      </c>
      <c r="E7" s="89" t="s">
        <v>115</v>
      </c>
      <c r="F7" s="214" t="s">
        <v>78</v>
      </c>
    </row>
    <row r="8" spans="1:6" ht="15.75" x14ac:dyDescent="0.25">
      <c r="A8" s="90" t="s">
        <v>116</v>
      </c>
      <c r="B8" s="91"/>
      <c r="C8" s="92" t="s">
        <v>77</v>
      </c>
      <c r="D8" s="88"/>
      <c r="E8" s="89"/>
      <c r="F8" s="93"/>
    </row>
    <row r="9" spans="1:6" ht="15.75" x14ac:dyDescent="0.25">
      <c r="A9" s="94" t="s">
        <v>57</v>
      </c>
      <c r="B9" s="95"/>
      <c r="C9" s="215" t="s">
        <v>117</v>
      </c>
      <c r="D9" s="216"/>
      <c r="E9" s="216"/>
      <c r="F9" s="217"/>
    </row>
    <row r="10" spans="1:6" ht="15.75" x14ac:dyDescent="0.25">
      <c r="A10" s="96" t="s">
        <v>118</v>
      </c>
      <c r="B10" s="97"/>
      <c r="C10" s="98"/>
      <c r="D10" s="99"/>
      <c r="E10" s="99"/>
      <c r="F10" s="100"/>
    </row>
    <row r="11" spans="1:6" x14ac:dyDescent="0.25">
      <c r="A11" s="353"/>
      <c r="B11" s="354"/>
      <c r="C11" s="354"/>
      <c r="D11" s="354"/>
      <c r="E11" s="354"/>
      <c r="F11" s="355"/>
    </row>
    <row r="12" spans="1:6" ht="15.75" x14ac:dyDescent="0.25">
      <c r="A12" s="356" t="s">
        <v>58</v>
      </c>
      <c r="B12" s="357"/>
      <c r="C12" s="357"/>
      <c r="D12" s="205" t="s">
        <v>59</v>
      </c>
      <c r="E12" s="358" t="s">
        <v>60</v>
      </c>
      <c r="F12" s="359"/>
    </row>
    <row r="13" spans="1:6" x14ac:dyDescent="0.25">
      <c r="A13" s="101"/>
      <c r="B13" s="102">
        <v>2000</v>
      </c>
      <c r="C13" s="102"/>
      <c r="D13" s="103"/>
      <c r="E13" s="325">
        <f t="shared" ref="E13:E20" si="0">+B13*D13</f>
        <v>0</v>
      </c>
      <c r="F13" s="326"/>
    </row>
    <row r="14" spans="1:6" x14ac:dyDescent="0.25">
      <c r="A14" s="104"/>
      <c r="B14" s="105">
        <v>1000</v>
      </c>
      <c r="C14" s="105"/>
      <c r="D14" s="106">
        <v>1</v>
      </c>
      <c r="E14" s="325">
        <f t="shared" si="0"/>
        <v>1000</v>
      </c>
      <c r="F14" s="326"/>
    </row>
    <row r="15" spans="1:6" x14ac:dyDescent="0.25">
      <c r="A15" s="104"/>
      <c r="B15" s="105">
        <v>500</v>
      </c>
      <c r="C15" s="105"/>
      <c r="D15" s="106">
        <v>0</v>
      </c>
      <c r="E15" s="325">
        <f t="shared" si="0"/>
        <v>0</v>
      </c>
      <c r="F15" s="326"/>
    </row>
    <row r="16" spans="1:6" x14ac:dyDescent="0.25">
      <c r="A16" s="104"/>
      <c r="B16" s="105">
        <v>200</v>
      </c>
      <c r="C16" s="105"/>
      <c r="D16" s="106">
        <v>4</v>
      </c>
      <c r="E16" s="325">
        <f t="shared" si="0"/>
        <v>800</v>
      </c>
      <c r="F16" s="326"/>
    </row>
    <row r="17" spans="1:6" x14ac:dyDescent="0.25">
      <c r="A17" s="104"/>
      <c r="B17" s="105">
        <v>100</v>
      </c>
      <c r="C17" s="105"/>
      <c r="D17" s="106">
        <v>10</v>
      </c>
      <c r="E17" s="325">
        <f t="shared" si="0"/>
        <v>1000</v>
      </c>
      <c r="F17" s="326"/>
    </row>
    <row r="18" spans="1:6" x14ac:dyDescent="0.25">
      <c r="A18" s="104"/>
      <c r="B18" s="105">
        <v>50</v>
      </c>
      <c r="C18" s="105"/>
      <c r="D18" s="106">
        <v>5</v>
      </c>
      <c r="E18" s="325">
        <f t="shared" si="0"/>
        <v>250</v>
      </c>
      <c r="F18" s="326"/>
    </row>
    <row r="19" spans="1:6" x14ac:dyDescent="0.25">
      <c r="A19" s="104"/>
      <c r="B19" s="105">
        <v>20</v>
      </c>
      <c r="C19" s="105"/>
      <c r="D19" s="106"/>
      <c r="E19" s="325">
        <f t="shared" si="0"/>
        <v>0</v>
      </c>
      <c r="F19" s="326"/>
    </row>
    <row r="20" spans="1:6" x14ac:dyDescent="0.25">
      <c r="A20" s="104"/>
      <c r="B20" s="105">
        <v>10</v>
      </c>
      <c r="C20" s="105"/>
      <c r="D20" s="106"/>
      <c r="E20" s="325">
        <f t="shared" si="0"/>
        <v>0</v>
      </c>
      <c r="F20" s="326"/>
    </row>
    <row r="21" spans="1:6" ht="15.75" thickBot="1" x14ac:dyDescent="0.3">
      <c r="A21" s="332"/>
      <c r="B21" s="333"/>
      <c r="C21" s="334"/>
      <c r="D21" s="107"/>
      <c r="E21" s="335"/>
      <c r="F21" s="336"/>
    </row>
    <row r="22" spans="1:6" ht="17.25" thickTop="1" thickBot="1" x14ac:dyDescent="0.3">
      <c r="A22" s="303" t="s">
        <v>61</v>
      </c>
      <c r="B22" s="304"/>
      <c r="C22" s="305"/>
      <c r="D22" s="108">
        <f>SUM(D13:D21)</f>
        <v>20</v>
      </c>
      <c r="E22" s="337">
        <f>SUM(E13:F21)</f>
        <v>3050</v>
      </c>
      <c r="F22" s="338"/>
    </row>
    <row r="23" spans="1:6" ht="16.5" thickTop="1" x14ac:dyDescent="0.25">
      <c r="A23" s="318" t="s">
        <v>62</v>
      </c>
      <c r="B23" s="319"/>
      <c r="C23" s="320"/>
      <c r="D23" s="109"/>
      <c r="E23" s="321"/>
      <c r="F23" s="322"/>
    </row>
    <row r="24" spans="1:6" x14ac:dyDescent="0.25">
      <c r="A24" s="110"/>
      <c r="B24" s="111">
        <v>25</v>
      </c>
      <c r="C24" s="111"/>
      <c r="D24" s="112">
        <v>6</v>
      </c>
      <c r="E24" s="323">
        <f>+B24*D24</f>
        <v>150</v>
      </c>
      <c r="F24" s="324"/>
    </row>
    <row r="25" spans="1:6" x14ac:dyDescent="0.25">
      <c r="A25" s="104"/>
      <c r="B25" s="105">
        <v>10</v>
      </c>
      <c r="C25" s="105"/>
      <c r="D25" s="106">
        <v>13</v>
      </c>
      <c r="E25" s="325">
        <f t="shared" ref="E25:E30" si="1">+B25*D25</f>
        <v>130</v>
      </c>
      <c r="F25" s="326"/>
    </row>
    <row r="26" spans="1:6" x14ac:dyDescent="0.25">
      <c r="A26" s="104"/>
      <c r="B26" s="105">
        <v>5</v>
      </c>
      <c r="C26" s="105"/>
      <c r="D26" s="106">
        <v>8</v>
      </c>
      <c r="E26" s="325">
        <f t="shared" si="1"/>
        <v>40</v>
      </c>
      <c r="F26" s="326"/>
    </row>
    <row r="27" spans="1:6" x14ac:dyDescent="0.25">
      <c r="A27" s="104"/>
      <c r="B27" s="105">
        <v>1</v>
      </c>
      <c r="C27" s="105"/>
      <c r="D27" s="106">
        <v>9</v>
      </c>
      <c r="E27" s="325">
        <f t="shared" si="1"/>
        <v>9</v>
      </c>
      <c r="F27" s="326"/>
    </row>
    <row r="28" spans="1:6" x14ac:dyDescent="0.25">
      <c r="A28" s="104"/>
      <c r="B28" s="105">
        <v>0.5</v>
      </c>
      <c r="C28" s="105"/>
      <c r="D28" s="106"/>
      <c r="E28" s="325">
        <f t="shared" si="1"/>
        <v>0</v>
      </c>
      <c r="F28" s="326"/>
    </row>
    <row r="29" spans="1:6" x14ac:dyDescent="0.25">
      <c r="A29" s="104"/>
      <c r="B29" s="105">
        <v>0.25</v>
      </c>
      <c r="C29" s="105"/>
      <c r="D29" s="106"/>
      <c r="E29" s="325">
        <f t="shared" si="1"/>
        <v>0</v>
      </c>
      <c r="F29" s="326"/>
    </row>
    <row r="30" spans="1:6" x14ac:dyDescent="0.25">
      <c r="A30" s="104"/>
      <c r="B30" s="105">
        <v>0.1</v>
      </c>
      <c r="C30" s="105"/>
      <c r="D30" s="106"/>
      <c r="E30" s="325">
        <f t="shared" si="1"/>
        <v>0</v>
      </c>
      <c r="F30" s="326"/>
    </row>
    <row r="31" spans="1:6" ht="16.5" thickBot="1" x14ac:dyDescent="0.3">
      <c r="A31" s="327"/>
      <c r="B31" s="328"/>
      <c r="C31" s="329"/>
      <c r="D31" s="113"/>
      <c r="E31" s="330"/>
      <c r="F31" s="331"/>
    </row>
    <row r="32" spans="1:6" ht="17.25" thickTop="1" thickBot="1" x14ac:dyDescent="0.3">
      <c r="A32" s="303" t="s">
        <v>63</v>
      </c>
      <c r="B32" s="304"/>
      <c r="C32" s="305"/>
      <c r="D32" s="114">
        <f>SUM(D24:D31)</f>
        <v>36</v>
      </c>
      <c r="E32" s="316">
        <f>SUM(E24:F31)</f>
        <v>329</v>
      </c>
      <c r="F32" s="317"/>
    </row>
    <row r="33" spans="1:6" ht="17.25" thickTop="1" thickBot="1" x14ac:dyDescent="0.3">
      <c r="A33" s="303" t="s">
        <v>64</v>
      </c>
      <c r="B33" s="304"/>
      <c r="C33" s="305"/>
      <c r="D33" s="108">
        <f>+D22+D32</f>
        <v>56</v>
      </c>
      <c r="E33" s="306">
        <f>E22+E32</f>
        <v>3379</v>
      </c>
      <c r="F33" s="307"/>
    </row>
    <row r="34" spans="1:6" ht="15.75" thickTop="1" x14ac:dyDescent="0.25">
      <c r="A34" s="115" t="s">
        <v>119</v>
      </c>
      <c r="B34" s="116"/>
      <c r="C34" s="116"/>
      <c r="D34" s="116"/>
      <c r="E34" s="117" t="s">
        <v>65</v>
      </c>
      <c r="F34" s="118">
        <v>45887</v>
      </c>
    </row>
    <row r="35" spans="1:6" x14ac:dyDescent="0.25">
      <c r="A35" s="119" t="s">
        <v>66</v>
      </c>
      <c r="B35" s="120"/>
      <c r="C35" s="120"/>
      <c r="D35" s="121"/>
      <c r="E35" s="122" t="s">
        <v>65</v>
      </c>
      <c r="F35" s="123">
        <v>734</v>
      </c>
    </row>
    <row r="36" spans="1:6" x14ac:dyDescent="0.25">
      <c r="A36" s="124" t="s">
        <v>120</v>
      </c>
      <c r="B36" s="125"/>
      <c r="C36" s="126"/>
      <c r="D36" s="127"/>
      <c r="E36" s="128"/>
      <c r="F36" s="129"/>
    </row>
    <row r="37" spans="1:6" ht="16.5" thickBot="1" x14ac:dyDescent="0.3">
      <c r="A37" s="130" t="s">
        <v>67</v>
      </c>
      <c r="B37" s="131"/>
      <c r="C37" s="131"/>
      <c r="D37" s="132"/>
      <c r="E37" s="133" t="s">
        <v>65</v>
      </c>
      <c r="F37" s="134">
        <f>SUM(E33:F36)</f>
        <v>50000</v>
      </c>
    </row>
    <row r="38" spans="1:6" ht="15.75" thickTop="1" x14ac:dyDescent="0.25">
      <c r="A38" s="135" t="s">
        <v>68</v>
      </c>
      <c r="B38" s="136"/>
      <c r="C38" s="136"/>
      <c r="D38" s="136"/>
      <c r="E38" s="137" t="s">
        <v>65</v>
      </c>
      <c r="F38" s="138">
        <v>50000</v>
      </c>
    </row>
    <row r="39" spans="1:6" x14ac:dyDescent="0.25">
      <c r="A39" s="203" t="s">
        <v>69</v>
      </c>
      <c r="B39" s="204"/>
      <c r="C39" s="204"/>
      <c r="D39" s="204"/>
      <c r="E39" s="139" t="s">
        <v>65</v>
      </c>
      <c r="F39" s="86">
        <f>+F37</f>
        <v>50000</v>
      </c>
    </row>
    <row r="40" spans="1:6" ht="15.75" x14ac:dyDescent="0.25">
      <c r="A40" s="140" t="s">
        <v>70</v>
      </c>
      <c r="B40" s="141"/>
      <c r="C40" s="142"/>
      <c r="D40" s="141"/>
      <c r="E40" s="143" t="s">
        <v>65</v>
      </c>
      <c r="F40" s="144">
        <f>+F39-F38</f>
        <v>0</v>
      </c>
    </row>
    <row r="41" spans="1:6" ht="15.75" x14ac:dyDescent="0.25">
      <c r="A41" s="203"/>
      <c r="B41" s="204"/>
      <c r="C41" s="95"/>
      <c r="D41" s="204"/>
      <c r="E41" s="204"/>
      <c r="F41" s="86"/>
    </row>
    <row r="42" spans="1:6" ht="15.75" x14ac:dyDescent="0.25">
      <c r="A42" s="94" t="s">
        <v>71</v>
      </c>
      <c r="B42" s="95"/>
      <c r="C42" s="95"/>
      <c r="D42" s="204"/>
      <c r="E42" s="308"/>
      <c r="F42" s="309"/>
    </row>
    <row r="43" spans="1:6" x14ac:dyDescent="0.25">
      <c r="A43" s="310"/>
      <c r="B43" s="311"/>
      <c r="C43" s="311"/>
      <c r="D43" s="311"/>
      <c r="E43" s="311"/>
      <c r="F43" s="312"/>
    </row>
    <row r="44" spans="1:6" x14ac:dyDescent="0.25">
      <c r="A44" s="145"/>
      <c r="B44" s="146"/>
      <c r="C44" s="146"/>
      <c r="D44" s="146"/>
      <c r="E44" s="146"/>
      <c r="F44" s="221"/>
    </row>
    <row r="45" spans="1:6" x14ac:dyDescent="0.25">
      <c r="A45" s="204" t="s">
        <v>128</v>
      </c>
      <c r="C45" s="202" t="s">
        <v>121</v>
      </c>
      <c r="E45" s="220" t="s">
        <v>122</v>
      </c>
      <c r="F45" s="222"/>
    </row>
    <row r="46" spans="1:6" x14ac:dyDescent="0.25">
      <c r="A46" s="148"/>
      <c r="B46" s="149"/>
      <c r="C46" s="150"/>
      <c r="D46" s="151"/>
      <c r="E46" s="218" t="s">
        <v>22</v>
      </c>
      <c r="F46" s="222"/>
    </row>
    <row r="47" spans="1:6" ht="16.5" thickBot="1" x14ac:dyDescent="0.3">
      <c r="A47" s="152" t="s">
        <v>72</v>
      </c>
      <c r="B47" s="153"/>
      <c r="C47" s="154" t="s">
        <v>73</v>
      </c>
      <c r="D47" s="155"/>
      <c r="E47" s="156" t="s">
        <v>74</v>
      </c>
      <c r="F47" s="223"/>
    </row>
    <row r="48" spans="1:6" ht="78.75" customHeight="1" thickTop="1" thickBot="1" x14ac:dyDescent="0.3">
      <c r="A48" s="313" t="s">
        <v>123</v>
      </c>
      <c r="B48" s="314"/>
      <c r="C48" s="314"/>
      <c r="D48" s="314"/>
      <c r="E48" s="314"/>
      <c r="F48" s="315"/>
    </row>
    <row r="49" spans="1:6" ht="15.75" thickBot="1" x14ac:dyDescent="0.3">
      <c r="A49" s="91"/>
      <c r="B49" s="91"/>
      <c r="C49" s="91"/>
      <c r="D49" s="91"/>
      <c r="E49" s="91"/>
      <c r="F49" s="157" t="s">
        <v>75</v>
      </c>
    </row>
    <row r="50" spans="1:6" x14ac:dyDescent="0.25">
      <c r="A50" s="339"/>
      <c r="B50" s="340"/>
      <c r="C50" s="341"/>
      <c r="D50" s="341"/>
      <c r="E50" s="341"/>
      <c r="F50" s="342"/>
    </row>
    <row r="51" spans="1:6" x14ac:dyDescent="0.25">
      <c r="A51" s="343"/>
      <c r="B51" s="344"/>
      <c r="C51" s="344"/>
      <c r="D51" s="344"/>
      <c r="E51" s="344"/>
      <c r="F51" s="345"/>
    </row>
    <row r="52" spans="1:6" ht="16.5" x14ac:dyDescent="0.25">
      <c r="A52" s="346" t="s">
        <v>27</v>
      </c>
      <c r="B52" s="347"/>
      <c r="C52" s="344"/>
      <c r="D52" s="344"/>
      <c r="E52" s="344"/>
      <c r="F52" s="345"/>
    </row>
    <row r="53" spans="1:6" x14ac:dyDescent="0.25">
      <c r="A53" s="348" t="s">
        <v>56</v>
      </c>
      <c r="B53" s="349"/>
      <c r="C53" s="344"/>
      <c r="D53" s="344"/>
      <c r="E53" s="344"/>
      <c r="F53" s="345"/>
    </row>
    <row r="54" spans="1:6" ht="15.75" x14ac:dyDescent="0.25">
      <c r="A54" s="350" t="s">
        <v>111</v>
      </c>
      <c r="B54" s="351"/>
      <c r="C54" s="351"/>
      <c r="D54" s="351"/>
      <c r="E54" s="351"/>
      <c r="F54" s="352"/>
    </row>
    <row r="55" spans="1:6" x14ac:dyDescent="0.25">
      <c r="A55" s="238"/>
      <c r="B55" s="239"/>
      <c r="C55" s="239"/>
      <c r="D55" s="239"/>
      <c r="E55" s="239"/>
      <c r="F55" s="86"/>
    </row>
    <row r="56" spans="1:6" ht="15.75" x14ac:dyDescent="0.25">
      <c r="A56" s="87" t="s">
        <v>112</v>
      </c>
      <c r="B56" s="213" t="s">
        <v>76</v>
      </c>
      <c r="C56" s="88" t="s">
        <v>113</v>
      </c>
      <c r="D56" s="88" t="s">
        <v>114</v>
      </c>
      <c r="E56" s="89" t="s">
        <v>115</v>
      </c>
      <c r="F56" s="214" t="s">
        <v>78</v>
      </c>
    </row>
    <row r="57" spans="1:6" ht="15.75" x14ac:dyDescent="0.25">
      <c r="A57" s="90" t="s">
        <v>116</v>
      </c>
      <c r="B57" s="91"/>
      <c r="C57" s="92" t="s">
        <v>77</v>
      </c>
      <c r="D57" s="88"/>
      <c r="E57" s="89"/>
      <c r="F57" s="93"/>
    </row>
    <row r="58" spans="1:6" ht="15.75" x14ac:dyDescent="0.25">
      <c r="A58" s="94" t="s">
        <v>57</v>
      </c>
      <c r="B58" s="95"/>
      <c r="C58" s="215" t="s">
        <v>129</v>
      </c>
      <c r="D58" s="216"/>
      <c r="E58" s="216"/>
      <c r="F58" s="217"/>
    </row>
    <row r="59" spans="1:6" ht="15.75" x14ac:dyDescent="0.25">
      <c r="A59" s="96" t="s">
        <v>118</v>
      </c>
      <c r="B59" s="97"/>
      <c r="C59" s="98"/>
      <c r="D59" s="99"/>
      <c r="E59" s="99"/>
      <c r="F59" s="100"/>
    </row>
    <row r="60" spans="1:6" x14ac:dyDescent="0.25">
      <c r="A60" s="353"/>
      <c r="B60" s="354"/>
      <c r="C60" s="354"/>
      <c r="D60" s="354"/>
      <c r="E60" s="354"/>
      <c r="F60" s="355"/>
    </row>
    <row r="61" spans="1:6" ht="15.75" x14ac:dyDescent="0.25">
      <c r="A61" s="356" t="s">
        <v>58</v>
      </c>
      <c r="B61" s="357"/>
      <c r="C61" s="357"/>
      <c r="D61" s="240" t="s">
        <v>59</v>
      </c>
      <c r="E61" s="358" t="s">
        <v>60</v>
      </c>
      <c r="F61" s="359"/>
    </row>
    <row r="62" spans="1:6" x14ac:dyDescent="0.25">
      <c r="A62" s="101"/>
      <c r="B62" s="102">
        <v>2000</v>
      </c>
      <c r="C62" s="102"/>
      <c r="D62" s="103"/>
      <c r="E62" s="325">
        <f t="shared" ref="E62:E69" si="2">+B62*D62</f>
        <v>0</v>
      </c>
      <c r="F62" s="326"/>
    </row>
    <row r="63" spans="1:6" x14ac:dyDescent="0.25">
      <c r="A63" s="104"/>
      <c r="B63" s="105">
        <v>1000</v>
      </c>
      <c r="C63" s="105"/>
      <c r="D63" s="106">
        <v>3</v>
      </c>
      <c r="E63" s="325">
        <f t="shared" si="2"/>
        <v>3000</v>
      </c>
      <c r="F63" s="326"/>
    </row>
    <row r="64" spans="1:6" x14ac:dyDescent="0.25">
      <c r="A64" s="104"/>
      <c r="B64" s="105">
        <v>500</v>
      </c>
      <c r="C64" s="105"/>
      <c r="D64" s="106">
        <v>70</v>
      </c>
      <c r="E64" s="325">
        <f t="shared" si="2"/>
        <v>35000</v>
      </c>
      <c r="F64" s="326"/>
    </row>
    <row r="65" spans="1:6" x14ac:dyDescent="0.25">
      <c r="A65" s="104"/>
      <c r="B65" s="105">
        <v>200</v>
      </c>
      <c r="C65" s="105"/>
      <c r="D65" s="106"/>
      <c r="E65" s="325">
        <f t="shared" si="2"/>
        <v>0</v>
      </c>
      <c r="F65" s="326"/>
    </row>
    <row r="66" spans="1:6" x14ac:dyDescent="0.25">
      <c r="A66" s="104"/>
      <c r="B66" s="105">
        <v>100</v>
      </c>
      <c r="C66" s="105"/>
      <c r="D66" s="106">
        <v>2</v>
      </c>
      <c r="E66" s="325">
        <f t="shared" si="2"/>
        <v>200</v>
      </c>
      <c r="F66" s="326"/>
    </row>
    <row r="67" spans="1:6" x14ac:dyDescent="0.25">
      <c r="A67" s="104"/>
      <c r="B67" s="105">
        <v>50</v>
      </c>
      <c r="C67" s="105"/>
      <c r="D67" s="106"/>
      <c r="E67" s="325">
        <f t="shared" si="2"/>
        <v>0</v>
      </c>
      <c r="F67" s="326"/>
    </row>
    <row r="68" spans="1:6" x14ac:dyDescent="0.25">
      <c r="A68" s="104"/>
      <c r="B68" s="105">
        <v>20</v>
      </c>
      <c r="C68" s="105"/>
      <c r="D68" s="106"/>
      <c r="E68" s="325">
        <f t="shared" si="2"/>
        <v>0</v>
      </c>
      <c r="F68" s="326"/>
    </row>
    <row r="69" spans="1:6" x14ac:dyDescent="0.25">
      <c r="A69" s="104"/>
      <c r="B69" s="105">
        <v>10</v>
      </c>
      <c r="C69" s="105"/>
      <c r="D69" s="106"/>
      <c r="E69" s="325">
        <f t="shared" si="2"/>
        <v>0</v>
      </c>
      <c r="F69" s="326"/>
    </row>
    <row r="70" spans="1:6" ht="15.75" thickBot="1" x14ac:dyDescent="0.3">
      <c r="A70" s="332"/>
      <c r="B70" s="333"/>
      <c r="C70" s="334"/>
      <c r="D70" s="107"/>
      <c r="E70" s="335"/>
      <c r="F70" s="336"/>
    </row>
    <row r="71" spans="1:6" ht="17.25" thickTop="1" thickBot="1" x14ac:dyDescent="0.3">
      <c r="A71" s="303" t="s">
        <v>61</v>
      </c>
      <c r="B71" s="304"/>
      <c r="C71" s="305"/>
      <c r="D71" s="108">
        <f>SUM(D62:D70)</f>
        <v>75</v>
      </c>
      <c r="E71" s="337">
        <f>SUM(E62:F70)</f>
        <v>38200</v>
      </c>
      <c r="F71" s="338"/>
    </row>
    <row r="72" spans="1:6" ht="16.5" thickTop="1" x14ac:dyDescent="0.25">
      <c r="A72" s="318" t="s">
        <v>62</v>
      </c>
      <c r="B72" s="319"/>
      <c r="C72" s="320"/>
      <c r="D72" s="109"/>
      <c r="E72" s="321"/>
      <c r="F72" s="322"/>
    </row>
    <row r="73" spans="1:6" x14ac:dyDescent="0.25">
      <c r="A73" s="110"/>
      <c r="B73" s="111">
        <v>25</v>
      </c>
      <c r="C73" s="111"/>
      <c r="D73" s="112"/>
      <c r="E73" s="323">
        <f>+B73*D73</f>
        <v>0</v>
      </c>
      <c r="F73" s="324"/>
    </row>
    <row r="74" spans="1:6" x14ac:dyDescent="0.25">
      <c r="A74" s="104"/>
      <c r="B74" s="105">
        <v>10</v>
      </c>
      <c r="C74" s="105"/>
      <c r="D74" s="106">
        <v>3</v>
      </c>
      <c r="E74" s="325">
        <f t="shared" ref="E74:E79" si="3">+B74*D74</f>
        <v>30</v>
      </c>
      <c r="F74" s="326"/>
    </row>
    <row r="75" spans="1:6" x14ac:dyDescent="0.25">
      <c r="A75" s="104"/>
      <c r="B75" s="105">
        <v>5</v>
      </c>
      <c r="C75" s="105"/>
      <c r="D75" s="106">
        <v>4</v>
      </c>
      <c r="E75" s="325">
        <f t="shared" si="3"/>
        <v>20</v>
      </c>
      <c r="F75" s="326"/>
    </row>
    <row r="76" spans="1:6" x14ac:dyDescent="0.25">
      <c r="A76" s="104"/>
      <c r="B76" s="105">
        <v>1</v>
      </c>
      <c r="C76" s="105"/>
      <c r="D76" s="106">
        <v>4</v>
      </c>
      <c r="E76" s="325">
        <f t="shared" si="3"/>
        <v>4</v>
      </c>
      <c r="F76" s="326"/>
    </row>
    <row r="77" spans="1:6" x14ac:dyDescent="0.25">
      <c r="A77" s="104"/>
      <c r="B77" s="105">
        <v>0.25</v>
      </c>
      <c r="C77" s="105"/>
      <c r="D77" s="106">
        <v>3</v>
      </c>
      <c r="E77" s="325">
        <f t="shared" si="3"/>
        <v>0.75</v>
      </c>
      <c r="F77" s="326"/>
    </row>
    <row r="78" spans="1:6" x14ac:dyDescent="0.25">
      <c r="A78" s="104"/>
      <c r="B78" s="105">
        <v>0.1</v>
      </c>
      <c r="C78" s="105"/>
      <c r="D78" s="106">
        <v>2</v>
      </c>
      <c r="E78" s="325">
        <f t="shared" si="3"/>
        <v>0.2</v>
      </c>
      <c r="F78" s="326"/>
    </row>
    <row r="79" spans="1:6" x14ac:dyDescent="0.25">
      <c r="A79" s="104"/>
      <c r="B79" s="105">
        <v>0.05</v>
      </c>
      <c r="C79" s="105"/>
      <c r="D79" s="106">
        <v>1</v>
      </c>
      <c r="E79" s="325">
        <f t="shared" si="3"/>
        <v>0.05</v>
      </c>
      <c r="F79" s="326"/>
    </row>
    <row r="80" spans="1:6" ht="16.5" thickBot="1" x14ac:dyDescent="0.3">
      <c r="A80" s="360"/>
      <c r="B80" s="361"/>
      <c r="C80" s="362"/>
      <c r="D80" s="113"/>
      <c r="E80" s="330"/>
      <c r="F80" s="331"/>
    </row>
    <row r="81" spans="1:6" ht="17.25" thickTop="1" thickBot="1" x14ac:dyDescent="0.3">
      <c r="A81" s="303" t="s">
        <v>63</v>
      </c>
      <c r="B81" s="304"/>
      <c r="C81" s="305"/>
      <c r="D81" s="114">
        <f>SUM(D73:D80)</f>
        <v>17</v>
      </c>
      <c r="E81" s="316">
        <f>SUM(E73:F80)</f>
        <v>55</v>
      </c>
      <c r="F81" s="317"/>
    </row>
    <row r="82" spans="1:6" ht="17.25" thickTop="1" thickBot="1" x14ac:dyDescent="0.3">
      <c r="A82" s="303" t="s">
        <v>64</v>
      </c>
      <c r="B82" s="304"/>
      <c r="C82" s="305"/>
      <c r="D82" s="108">
        <f>+D71+D81</f>
        <v>92</v>
      </c>
      <c r="E82" s="306">
        <f>E71+E81</f>
        <v>38255</v>
      </c>
      <c r="F82" s="307"/>
    </row>
    <row r="83" spans="1:6" ht="15.75" thickTop="1" x14ac:dyDescent="0.25">
      <c r="A83" s="115" t="s">
        <v>130</v>
      </c>
      <c r="B83" s="116"/>
      <c r="C83" s="116"/>
      <c r="D83" s="116"/>
      <c r="E83" s="117" t="s">
        <v>65</v>
      </c>
      <c r="F83" s="118">
        <v>61745</v>
      </c>
    </row>
    <row r="84" spans="1:6" x14ac:dyDescent="0.25">
      <c r="A84" s="119" t="s">
        <v>66</v>
      </c>
      <c r="B84" s="120"/>
      <c r="C84" s="120"/>
      <c r="D84" s="121"/>
      <c r="E84" s="122" t="s">
        <v>65</v>
      </c>
      <c r="F84" s="123">
        <v>0</v>
      </c>
    </row>
    <row r="85" spans="1:6" x14ac:dyDescent="0.25">
      <c r="A85" s="124" t="s">
        <v>120</v>
      </c>
      <c r="B85" s="125"/>
      <c r="C85" s="126"/>
      <c r="D85" s="127"/>
      <c r="E85" s="128"/>
      <c r="F85" s="129"/>
    </row>
    <row r="86" spans="1:6" ht="16.5" thickBot="1" x14ac:dyDescent="0.3">
      <c r="A86" s="130" t="s">
        <v>67</v>
      </c>
      <c r="B86" s="131"/>
      <c r="C86" s="131"/>
      <c r="D86" s="132"/>
      <c r="E86" s="133" t="s">
        <v>65</v>
      </c>
      <c r="F86" s="134">
        <f>SUM(E82:F85)</f>
        <v>100000</v>
      </c>
    </row>
    <row r="87" spans="1:6" ht="15.75" thickTop="1" x14ac:dyDescent="0.25">
      <c r="A87" s="135" t="s">
        <v>68</v>
      </c>
      <c r="B87" s="136"/>
      <c r="C87" s="136"/>
      <c r="D87" s="136"/>
      <c r="E87" s="137" t="s">
        <v>65</v>
      </c>
      <c r="F87" s="138">
        <v>100000</v>
      </c>
    </row>
    <row r="88" spans="1:6" x14ac:dyDescent="0.25">
      <c r="A88" s="238" t="s">
        <v>69</v>
      </c>
      <c r="B88" s="239"/>
      <c r="C88" s="239"/>
      <c r="D88" s="239"/>
      <c r="E88" s="139" t="s">
        <v>65</v>
      </c>
      <c r="F88" s="86">
        <f>+F86</f>
        <v>100000</v>
      </c>
    </row>
    <row r="89" spans="1:6" ht="15.75" x14ac:dyDescent="0.25">
      <c r="A89" s="140" t="s">
        <v>70</v>
      </c>
      <c r="B89" s="141"/>
      <c r="C89" s="142"/>
      <c r="D89" s="141"/>
      <c r="E89" s="143" t="s">
        <v>65</v>
      </c>
      <c r="F89" s="144">
        <f>+F88-F87</f>
        <v>0</v>
      </c>
    </row>
    <row r="90" spans="1:6" ht="15.75" x14ac:dyDescent="0.25">
      <c r="A90" s="238"/>
      <c r="B90" s="239"/>
      <c r="C90" s="95"/>
      <c r="D90" s="239"/>
      <c r="E90" s="239"/>
      <c r="F90" s="86"/>
    </row>
    <row r="91" spans="1:6" ht="15.75" x14ac:dyDescent="0.25">
      <c r="A91" s="94" t="s">
        <v>71</v>
      </c>
      <c r="B91" s="95"/>
      <c r="C91" s="95"/>
      <c r="D91" s="239"/>
      <c r="E91" s="308"/>
      <c r="F91" s="309"/>
    </row>
    <row r="92" spans="1:6" x14ac:dyDescent="0.25">
      <c r="A92" s="310"/>
      <c r="B92" s="311"/>
      <c r="C92" s="311"/>
      <c r="D92" s="311"/>
      <c r="E92" s="311"/>
      <c r="F92" s="312"/>
    </row>
    <row r="93" spans="1:6" x14ac:dyDescent="0.25">
      <c r="A93" s="145"/>
      <c r="B93" s="146"/>
      <c r="C93" s="146"/>
      <c r="D93" s="146"/>
      <c r="E93" s="146"/>
      <c r="F93" s="147"/>
    </row>
    <row r="94" spans="1:6" ht="26.25" x14ac:dyDescent="0.25">
      <c r="A94" s="219" t="s">
        <v>131</v>
      </c>
      <c r="C94" s="241" t="s">
        <v>121</v>
      </c>
      <c r="E94" s="220" t="s">
        <v>122</v>
      </c>
      <c r="F94" s="222"/>
    </row>
    <row r="95" spans="1:6" x14ac:dyDescent="0.25">
      <c r="A95" s="148"/>
      <c r="B95" s="149"/>
      <c r="C95" s="150"/>
      <c r="D95" s="151"/>
      <c r="E95" s="218" t="s">
        <v>22</v>
      </c>
      <c r="F95" s="222"/>
    </row>
    <row r="96" spans="1:6" ht="16.5" thickBot="1" x14ac:dyDescent="0.3">
      <c r="A96" s="224" t="s">
        <v>72</v>
      </c>
      <c r="B96" s="153"/>
      <c r="C96" s="154" t="s">
        <v>73</v>
      </c>
      <c r="D96" s="155"/>
      <c r="E96" s="225" t="s">
        <v>74</v>
      </c>
      <c r="F96" s="223"/>
    </row>
    <row r="97" spans="1:6" ht="66" customHeight="1" thickTop="1" thickBot="1" x14ac:dyDescent="0.3">
      <c r="A97" s="313" t="s">
        <v>132</v>
      </c>
      <c r="B97" s="314"/>
      <c r="C97" s="314"/>
      <c r="D97" s="314"/>
      <c r="E97" s="314"/>
      <c r="F97" s="315"/>
    </row>
    <row r="98" spans="1:6" ht="15.75" thickBot="1" x14ac:dyDescent="0.3">
      <c r="A98" s="91"/>
      <c r="B98" s="91"/>
      <c r="C98" s="91"/>
      <c r="D98" s="91"/>
      <c r="E98" s="91"/>
      <c r="F98" s="157" t="s">
        <v>75</v>
      </c>
    </row>
    <row r="99" spans="1:6" ht="15.75" thickBot="1" x14ac:dyDescent="0.3"/>
    <row r="100" spans="1:6" x14ac:dyDescent="0.25">
      <c r="A100" s="339"/>
      <c r="B100" s="340"/>
      <c r="C100" s="341"/>
      <c r="D100" s="341"/>
      <c r="E100" s="341"/>
      <c r="F100" s="342"/>
    </row>
    <row r="101" spans="1:6" x14ac:dyDescent="0.25">
      <c r="A101" s="343"/>
      <c r="B101" s="344"/>
      <c r="C101" s="344"/>
      <c r="D101" s="344"/>
      <c r="E101" s="344"/>
      <c r="F101" s="345"/>
    </row>
    <row r="102" spans="1:6" ht="16.5" x14ac:dyDescent="0.25">
      <c r="A102" s="346" t="s">
        <v>27</v>
      </c>
      <c r="B102" s="347"/>
      <c r="C102" s="344"/>
      <c r="D102" s="344"/>
      <c r="E102" s="344"/>
      <c r="F102" s="345"/>
    </row>
    <row r="103" spans="1:6" x14ac:dyDescent="0.25">
      <c r="A103" s="348" t="s">
        <v>56</v>
      </c>
      <c r="B103" s="349"/>
      <c r="C103" s="344"/>
      <c r="D103" s="344"/>
      <c r="E103" s="344"/>
      <c r="F103" s="345"/>
    </row>
    <row r="104" spans="1:6" ht="15.75" x14ac:dyDescent="0.25">
      <c r="A104" s="350" t="s">
        <v>111</v>
      </c>
      <c r="B104" s="351"/>
      <c r="C104" s="351"/>
      <c r="D104" s="351"/>
      <c r="E104" s="351"/>
      <c r="F104" s="352"/>
    </row>
    <row r="105" spans="1:6" x14ac:dyDescent="0.25">
      <c r="A105" s="238"/>
      <c r="B105" s="239"/>
      <c r="C105" s="239"/>
      <c r="D105" s="239"/>
      <c r="E105" s="239"/>
      <c r="F105" s="86"/>
    </row>
    <row r="106" spans="1:6" ht="15.75" x14ac:dyDescent="0.25">
      <c r="A106" s="87" t="s">
        <v>112</v>
      </c>
      <c r="B106" s="213" t="s">
        <v>76</v>
      </c>
      <c r="C106" s="88" t="s">
        <v>113</v>
      </c>
      <c r="D106" s="88" t="s">
        <v>114</v>
      </c>
      <c r="E106" s="89" t="s">
        <v>115</v>
      </c>
      <c r="F106" s="214" t="s">
        <v>78</v>
      </c>
    </row>
    <row r="107" spans="1:6" ht="15.75" x14ac:dyDescent="0.25">
      <c r="A107" s="90" t="s">
        <v>116</v>
      </c>
      <c r="B107" s="91"/>
      <c r="C107" s="92" t="s">
        <v>77</v>
      </c>
      <c r="D107" s="88"/>
      <c r="E107" s="89"/>
      <c r="F107" s="93"/>
    </row>
    <row r="108" spans="1:6" ht="15.75" x14ac:dyDescent="0.25">
      <c r="A108" s="94" t="s">
        <v>57</v>
      </c>
      <c r="B108" s="95"/>
      <c r="C108" s="215" t="s">
        <v>125</v>
      </c>
      <c r="D108" s="216"/>
      <c r="E108" s="216"/>
      <c r="F108" s="217"/>
    </row>
    <row r="109" spans="1:6" ht="15.75" x14ac:dyDescent="0.25">
      <c r="A109" s="96" t="s">
        <v>118</v>
      </c>
      <c r="B109" s="97"/>
      <c r="C109" s="98"/>
      <c r="D109" s="99"/>
      <c r="E109" s="99"/>
      <c r="F109" s="100"/>
    </row>
    <row r="110" spans="1:6" x14ac:dyDescent="0.25">
      <c r="A110" s="353"/>
      <c r="B110" s="354"/>
      <c r="C110" s="354"/>
      <c r="D110" s="354"/>
      <c r="E110" s="354"/>
      <c r="F110" s="355"/>
    </row>
    <row r="111" spans="1:6" ht="15.75" x14ac:dyDescent="0.25">
      <c r="A111" s="356" t="s">
        <v>58</v>
      </c>
      <c r="B111" s="357"/>
      <c r="C111" s="357"/>
      <c r="D111" s="240" t="s">
        <v>59</v>
      </c>
      <c r="E111" s="358" t="s">
        <v>60</v>
      </c>
      <c r="F111" s="359"/>
    </row>
    <row r="112" spans="1:6" x14ac:dyDescent="0.25">
      <c r="A112" s="101"/>
      <c r="B112" s="102">
        <v>2000</v>
      </c>
      <c r="C112" s="102"/>
      <c r="D112" s="103"/>
      <c r="E112" s="325">
        <f t="shared" ref="E112:E119" si="4">+B112*D112</f>
        <v>0</v>
      </c>
      <c r="F112" s="326"/>
    </row>
    <row r="113" spans="1:6" x14ac:dyDescent="0.25">
      <c r="A113" s="104"/>
      <c r="B113" s="105">
        <v>1000</v>
      </c>
      <c r="C113" s="105"/>
      <c r="D113" s="106"/>
      <c r="E113" s="325">
        <f t="shared" si="4"/>
        <v>0</v>
      </c>
      <c r="F113" s="326"/>
    </row>
    <row r="114" spans="1:6" x14ac:dyDescent="0.25">
      <c r="A114" s="104"/>
      <c r="B114" s="105">
        <v>500</v>
      </c>
      <c r="C114" s="105"/>
      <c r="D114" s="106">
        <v>24</v>
      </c>
      <c r="E114" s="325">
        <f t="shared" si="4"/>
        <v>12000</v>
      </c>
      <c r="F114" s="326"/>
    </row>
    <row r="115" spans="1:6" x14ac:dyDescent="0.25">
      <c r="A115" s="104"/>
      <c r="B115" s="105">
        <v>200</v>
      </c>
      <c r="C115" s="105"/>
      <c r="D115" s="106"/>
      <c r="E115" s="325">
        <f t="shared" si="4"/>
        <v>0</v>
      </c>
      <c r="F115" s="326"/>
    </row>
    <row r="116" spans="1:6" x14ac:dyDescent="0.25">
      <c r="A116" s="104"/>
      <c r="B116" s="105">
        <v>100</v>
      </c>
      <c r="C116" s="105"/>
      <c r="D116" s="106">
        <v>100</v>
      </c>
      <c r="E116" s="325">
        <f t="shared" si="4"/>
        <v>10000</v>
      </c>
      <c r="F116" s="326"/>
    </row>
    <row r="117" spans="1:6" x14ac:dyDescent="0.25">
      <c r="A117" s="104"/>
      <c r="B117" s="105">
        <v>50</v>
      </c>
      <c r="C117" s="105"/>
      <c r="D117" s="106">
        <v>10</v>
      </c>
      <c r="E117" s="325">
        <f t="shared" si="4"/>
        <v>500</v>
      </c>
      <c r="F117" s="326"/>
    </row>
    <row r="118" spans="1:6" x14ac:dyDescent="0.25">
      <c r="A118" s="104"/>
      <c r="B118" s="105">
        <v>20</v>
      </c>
      <c r="C118" s="105"/>
      <c r="D118" s="106"/>
      <c r="E118" s="325">
        <f t="shared" si="4"/>
        <v>0</v>
      </c>
      <c r="F118" s="326"/>
    </row>
    <row r="119" spans="1:6" x14ac:dyDescent="0.25">
      <c r="A119" s="104"/>
      <c r="B119" s="105">
        <v>10</v>
      </c>
      <c r="C119" s="105"/>
      <c r="D119" s="106"/>
      <c r="E119" s="325">
        <f t="shared" si="4"/>
        <v>0</v>
      </c>
      <c r="F119" s="326"/>
    </row>
    <row r="120" spans="1:6" ht="15.75" thickBot="1" x14ac:dyDescent="0.3">
      <c r="A120" s="332"/>
      <c r="B120" s="333"/>
      <c r="C120" s="334"/>
      <c r="D120" s="107"/>
      <c r="E120" s="335"/>
      <c r="F120" s="336"/>
    </row>
    <row r="121" spans="1:6" ht="17.25" thickTop="1" thickBot="1" x14ac:dyDescent="0.3">
      <c r="A121" s="303" t="s">
        <v>61</v>
      </c>
      <c r="B121" s="304"/>
      <c r="C121" s="305"/>
      <c r="D121" s="108">
        <f>SUM(D112:D120)</f>
        <v>134</v>
      </c>
      <c r="E121" s="337">
        <f>SUM(E112:F120)</f>
        <v>22500</v>
      </c>
      <c r="F121" s="338"/>
    </row>
    <row r="122" spans="1:6" ht="16.5" thickTop="1" x14ac:dyDescent="0.25">
      <c r="A122" s="318" t="s">
        <v>62</v>
      </c>
      <c r="B122" s="319"/>
      <c r="C122" s="320"/>
      <c r="D122" s="109"/>
      <c r="E122" s="321"/>
      <c r="F122" s="322"/>
    </row>
    <row r="123" spans="1:6" x14ac:dyDescent="0.25">
      <c r="A123" s="110"/>
      <c r="B123" s="111">
        <v>25</v>
      </c>
      <c r="C123" s="111"/>
      <c r="D123" s="112">
        <v>1</v>
      </c>
      <c r="E123" s="323">
        <f>+B123*D123</f>
        <v>25</v>
      </c>
      <c r="F123" s="324"/>
    </row>
    <row r="124" spans="1:6" x14ac:dyDescent="0.25">
      <c r="A124" s="104"/>
      <c r="B124" s="105">
        <v>10</v>
      </c>
      <c r="C124" s="105"/>
      <c r="D124" s="106">
        <v>4</v>
      </c>
      <c r="E124" s="325">
        <f t="shared" ref="E124:E129" si="5">+B124*D124</f>
        <v>40</v>
      </c>
      <c r="F124" s="326"/>
    </row>
    <row r="125" spans="1:6" x14ac:dyDescent="0.25">
      <c r="A125" s="104"/>
      <c r="B125" s="105">
        <v>5</v>
      </c>
      <c r="C125" s="105"/>
      <c r="D125" s="106">
        <v>6</v>
      </c>
      <c r="E125" s="325">
        <f t="shared" si="5"/>
        <v>30</v>
      </c>
      <c r="F125" s="326"/>
    </row>
    <row r="126" spans="1:6" x14ac:dyDescent="0.25">
      <c r="A126" s="104"/>
      <c r="B126" s="105">
        <v>1</v>
      </c>
      <c r="C126" s="105"/>
      <c r="D126" s="106">
        <v>1</v>
      </c>
      <c r="E126" s="325">
        <f t="shared" si="5"/>
        <v>1</v>
      </c>
      <c r="F126" s="326"/>
    </row>
    <row r="127" spans="1:6" x14ac:dyDescent="0.25">
      <c r="A127" s="104"/>
      <c r="B127" s="105">
        <v>0.5</v>
      </c>
      <c r="C127" s="105"/>
      <c r="D127" s="106"/>
      <c r="E127" s="325">
        <f t="shared" si="5"/>
        <v>0</v>
      </c>
      <c r="F127" s="326"/>
    </row>
    <row r="128" spans="1:6" x14ac:dyDescent="0.25">
      <c r="A128" s="104"/>
      <c r="B128" s="105">
        <v>0.25</v>
      </c>
      <c r="C128" s="105"/>
      <c r="D128" s="106"/>
      <c r="E128" s="325">
        <f t="shared" si="5"/>
        <v>0</v>
      </c>
      <c r="F128" s="326"/>
    </row>
    <row r="129" spans="1:6" x14ac:dyDescent="0.25">
      <c r="A129" s="104"/>
      <c r="B129" s="105">
        <v>0.1</v>
      </c>
      <c r="C129" s="105"/>
      <c r="D129" s="106"/>
      <c r="E129" s="325">
        <f t="shared" si="5"/>
        <v>0</v>
      </c>
      <c r="F129" s="326"/>
    </row>
    <row r="130" spans="1:6" ht="16.5" thickBot="1" x14ac:dyDescent="0.3">
      <c r="A130" s="327"/>
      <c r="B130" s="328"/>
      <c r="C130" s="329"/>
      <c r="D130" s="113"/>
      <c r="E130" s="330"/>
      <c r="F130" s="331"/>
    </row>
    <row r="131" spans="1:6" ht="17.25" thickTop="1" thickBot="1" x14ac:dyDescent="0.3">
      <c r="A131" s="303" t="s">
        <v>63</v>
      </c>
      <c r="B131" s="304"/>
      <c r="C131" s="305"/>
      <c r="D131" s="114">
        <f>SUM(D123:D130)</f>
        <v>12</v>
      </c>
      <c r="E131" s="316">
        <f>SUM(E123:F130)</f>
        <v>96</v>
      </c>
      <c r="F131" s="317"/>
    </row>
    <row r="132" spans="1:6" ht="17.25" thickTop="1" thickBot="1" x14ac:dyDescent="0.3">
      <c r="A132" s="303" t="s">
        <v>64</v>
      </c>
      <c r="B132" s="304"/>
      <c r="C132" s="305"/>
      <c r="D132" s="108">
        <f>+D121+D131</f>
        <v>146</v>
      </c>
      <c r="E132" s="306">
        <f>E121+E131</f>
        <v>22596</v>
      </c>
      <c r="F132" s="307"/>
    </row>
    <row r="133" spans="1:6" ht="15.75" thickTop="1" x14ac:dyDescent="0.25">
      <c r="A133" s="115" t="s">
        <v>126</v>
      </c>
      <c r="B133" s="116"/>
      <c r="C133" s="116"/>
      <c r="D133" s="116"/>
      <c r="E133" s="117" t="s">
        <v>65</v>
      </c>
      <c r="F133" s="118">
        <v>19904</v>
      </c>
    </row>
    <row r="134" spans="1:6" x14ac:dyDescent="0.25">
      <c r="A134" s="119" t="s">
        <v>127</v>
      </c>
      <c r="B134" s="120"/>
      <c r="C134" s="120"/>
      <c r="D134" s="121"/>
      <c r="E134" s="122" t="s">
        <v>65</v>
      </c>
      <c r="F134" s="123">
        <v>7500</v>
      </c>
    </row>
    <row r="135" spans="1:6" x14ac:dyDescent="0.25">
      <c r="A135" s="124" t="s">
        <v>120</v>
      </c>
      <c r="B135" s="125"/>
      <c r="C135" s="126"/>
      <c r="D135" s="127"/>
      <c r="E135" s="128"/>
      <c r="F135" s="129"/>
    </row>
    <row r="136" spans="1:6" ht="16.5" thickBot="1" x14ac:dyDescent="0.3">
      <c r="A136" s="130" t="s">
        <v>67</v>
      </c>
      <c r="B136" s="131"/>
      <c r="C136" s="131"/>
      <c r="D136" s="132"/>
      <c r="E136" s="133" t="s">
        <v>65</v>
      </c>
      <c r="F136" s="134">
        <f>SUM(E132:F135)</f>
        <v>50000</v>
      </c>
    </row>
    <row r="137" spans="1:6" ht="15.75" thickTop="1" x14ac:dyDescent="0.25">
      <c r="A137" s="135" t="s">
        <v>68</v>
      </c>
      <c r="B137" s="136"/>
      <c r="C137" s="136"/>
      <c r="D137" s="136"/>
      <c r="E137" s="137" t="s">
        <v>65</v>
      </c>
      <c r="F137" s="138">
        <v>50000</v>
      </c>
    </row>
    <row r="138" spans="1:6" x14ac:dyDescent="0.25">
      <c r="A138" s="238" t="s">
        <v>69</v>
      </c>
      <c r="B138" s="239"/>
      <c r="C138" s="239"/>
      <c r="D138" s="239"/>
      <c r="E138" s="139" t="s">
        <v>65</v>
      </c>
      <c r="F138" s="86">
        <f>+F136</f>
        <v>50000</v>
      </c>
    </row>
    <row r="139" spans="1:6" ht="15.75" x14ac:dyDescent="0.25">
      <c r="A139" s="140" t="s">
        <v>70</v>
      </c>
      <c r="B139" s="141"/>
      <c r="C139" s="142"/>
      <c r="D139" s="141"/>
      <c r="E139" s="143" t="s">
        <v>65</v>
      </c>
      <c r="F139" s="144">
        <f>+F138-F137</f>
        <v>0</v>
      </c>
    </row>
    <row r="140" spans="1:6" ht="15.75" x14ac:dyDescent="0.25">
      <c r="A140" s="238"/>
      <c r="B140" s="239"/>
      <c r="C140" s="95"/>
      <c r="D140" s="239"/>
      <c r="E140" s="239"/>
      <c r="F140" s="86"/>
    </row>
    <row r="141" spans="1:6" ht="15.75" x14ac:dyDescent="0.25">
      <c r="A141" s="94" t="s">
        <v>71</v>
      </c>
      <c r="B141" s="95"/>
      <c r="C141" s="95"/>
      <c r="D141" s="239"/>
      <c r="E141" s="308"/>
      <c r="F141" s="309"/>
    </row>
    <row r="142" spans="1:6" x14ac:dyDescent="0.25">
      <c r="A142" s="310"/>
      <c r="B142" s="311"/>
      <c r="C142" s="311"/>
      <c r="D142" s="311"/>
      <c r="E142" s="311"/>
      <c r="F142" s="312"/>
    </row>
    <row r="143" spans="1:6" x14ac:dyDescent="0.25">
      <c r="A143" s="145"/>
      <c r="B143" s="146"/>
      <c r="C143" s="146"/>
      <c r="D143" s="146"/>
      <c r="E143" s="146"/>
      <c r="F143" s="221"/>
    </row>
    <row r="144" spans="1:6" x14ac:dyDescent="0.25">
      <c r="A144" s="219" t="s">
        <v>124</v>
      </c>
      <c r="C144" s="241" t="s">
        <v>121</v>
      </c>
      <c r="E144" s="220" t="s">
        <v>122</v>
      </c>
      <c r="F144" s="222"/>
    </row>
    <row r="145" spans="1:6" x14ac:dyDescent="0.25">
      <c r="A145" s="148"/>
      <c r="B145" s="149"/>
      <c r="C145" s="150"/>
      <c r="D145" s="151"/>
      <c r="E145" s="218" t="s">
        <v>22</v>
      </c>
      <c r="F145" s="222"/>
    </row>
    <row r="146" spans="1:6" ht="16.5" thickBot="1" x14ac:dyDescent="0.3">
      <c r="A146" s="224" t="s">
        <v>72</v>
      </c>
      <c r="B146" s="153"/>
      <c r="C146" s="154" t="s">
        <v>73</v>
      </c>
      <c r="D146" s="155"/>
      <c r="E146" s="156" t="s">
        <v>74</v>
      </c>
      <c r="F146" s="223"/>
    </row>
    <row r="147" spans="1:6" ht="66" customHeight="1" thickTop="1" thickBot="1" x14ac:dyDescent="0.3">
      <c r="A147" s="313" t="s">
        <v>123</v>
      </c>
      <c r="B147" s="314"/>
      <c r="C147" s="314"/>
      <c r="D147" s="314"/>
      <c r="E147" s="314"/>
      <c r="F147" s="315"/>
    </row>
    <row r="148" spans="1:6" ht="15.75" thickBot="1" x14ac:dyDescent="0.3">
      <c r="A148" s="91"/>
      <c r="B148" s="91"/>
      <c r="C148" s="91"/>
      <c r="D148" s="91"/>
      <c r="E148" s="91"/>
      <c r="F148" s="157" t="s">
        <v>75</v>
      </c>
    </row>
    <row r="149" spans="1:6" x14ac:dyDescent="0.25">
      <c r="A149" s="91"/>
      <c r="B149" s="91"/>
      <c r="C149" s="91"/>
      <c r="D149" s="91"/>
      <c r="E149" s="91"/>
      <c r="F149" s="91"/>
    </row>
  </sheetData>
  <mergeCells count="111">
    <mergeCell ref="A132:C132"/>
    <mergeCell ref="E132:F132"/>
    <mergeCell ref="E141:F141"/>
    <mergeCell ref="A142:F142"/>
    <mergeCell ref="A147:F147"/>
    <mergeCell ref="E128:F128"/>
    <mergeCell ref="E129:F129"/>
    <mergeCell ref="A130:C130"/>
    <mergeCell ref="E130:F130"/>
    <mergeCell ref="A131:C131"/>
    <mergeCell ref="E131:F131"/>
    <mergeCell ref="E123:F123"/>
    <mergeCell ref="E124:F124"/>
    <mergeCell ref="E125:F125"/>
    <mergeCell ref="E126:F126"/>
    <mergeCell ref="E127:F127"/>
    <mergeCell ref="A120:C120"/>
    <mergeCell ref="E120:F120"/>
    <mergeCell ref="A121:C121"/>
    <mergeCell ref="E121:F121"/>
    <mergeCell ref="A122:C122"/>
    <mergeCell ref="E122:F122"/>
    <mergeCell ref="E115:F115"/>
    <mergeCell ref="E116:F116"/>
    <mergeCell ref="E117:F117"/>
    <mergeCell ref="E118:F118"/>
    <mergeCell ref="E119:F119"/>
    <mergeCell ref="A111:C111"/>
    <mergeCell ref="E111:F111"/>
    <mergeCell ref="E112:F112"/>
    <mergeCell ref="E113:F113"/>
    <mergeCell ref="E114:F114"/>
    <mergeCell ref="A100:F101"/>
    <mergeCell ref="A102:F102"/>
    <mergeCell ref="A103:F103"/>
    <mergeCell ref="A104:F104"/>
    <mergeCell ref="A110:F110"/>
    <mergeCell ref="A82:C82"/>
    <mergeCell ref="E82:F82"/>
    <mergeCell ref="E91:F91"/>
    <mergeCell ref="A92:F92"/>
    <mergeCell ref="A97:F97"/>
    <mergeCell ref="E78:F78"/>
    <mergeCell ref="E79:F79"/>
    <mergeCell ref="A80:C80"/>
    <mergeCell ref="E80:F80"/>
    <mergeCell ref="A81:C81"/>
    <mergeCell ref="E81:F81"/>
    <mergeCell ref="E73:F73"/>
    <mergeCell ref="E74:F74"/>
    <mergeCell ref="E75:F75"/>
    <mergeCell ref="E76:F76"/>
    <mergeCell ref="E77:F77"/>
    <mergeCell ref="A70:C70"/>
    <mergeCell ref="E70:F70"/>
    <mergeCell ref="A71:C71"/>
    <mergeCell ref="E71:F71"/>
    <mergeCell ref="A72:C72"/>
    <mergeCell ref="E72:F72"/>
    <mergeCell ref="E65:F65"/>
    <mergeCell ref="E66:F66"/>
    <mergeCell ref="E67:F67"/>
    <mergeCell ref="E68:F68"/>
    <mergeCell ref="E69:F69"/>
    <mergeCell ref="A61:C61"/>
    <mergeCell ref="E61:F61"/>
    <mergeCell ref="E62:F62"/>
    <mergeCell ref="E63:F63"/>
    <mergeCell ref="E64:F64"/>
    <mergeCell ref="A50:F51"/>
    <mergeCell ref="A52:F52"/>
    <mergeCell ref="A53:F53"/>
    <mergeCell ref="A54:F54"/>
    <mergeCell ref="A60:F60"/>
    <mergeCell ref="E18:F18"/>
    <mergeCell ref="A1:F2"/>
    <mergeCell ref="A3:F3"/>
    <mergeCell ref="A4:F4"/>
    <mergeCell ref="A5:F5"/>
    <mergeCell ref="A11:F11"/>
    <mergeCell ref="A12:C12"/>
    <mergeCell ref="E12:F12"/>
    <mergeCell ref="E13:F13"/>
    <mergeCell ref="E14:F14"/>
    <mergeCell ref="E15:F15"/>
    <mergeCell ref="E16:F16"/>
    <mergeCell ref="E17:F17"/>
    <mergeCell ref="E19:F19"/>
    <mergeCell ref="E20:F20"/>
    <mergeCell ref="A21:C21"/>
    <mergeCell ref="E21:F21"/>
    <mergeCell ref="A22:C22"/>
    <mergeCell ref="E22:F22"/>
    <mergeCell ref="A32:C32"/>
    <mergeCell ref="E32:F32"/>
    <mergeCell ref="A23:C23"/>
    <mergeCell ref="E23:F23"/>
    <mergeCell ref="E24:F24"/>
    <mergeCell ref="E25:F25"/>
    <mergeCell ref="E26:F26"/>
    <mergeCell ref="E27:F27"/>
    <mergeCell ref="E28:F28"/>
    <mergeCell ref="E29:F29"/>
    <mergeCell ref="E30:F30"/>
    <mergeCell ref="A31:C31"/>
    <mergeCell ref="E31:F31"/>
    <mergeCell ref="A33:C33"/>
    <mergeCell ref="E33:F33"/>
    <mergeCell ref="E42:F42"/>
    <mergeCell ref="A43:F43"/>
    <mergeCell ref="A48:F48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BE941-DEAA-4A93-A531-4C02D8925444}">
  <dimension ref="A1:F51"/>
  <sheetViews>
    <sheetView topLeftCell="A44" workbookViewId="0">
      <selection activeCell="A50" sqref="A1:XFD50"/>
    </sheetView>
  </sheetViews>
  <sheetFormatPr baseColWidth="10" defaultRowHeight="15" x14ac:dyDescent="0.25"/>
  <cols>
    <col min="1" max="1" width="15" customWidth="1"/>
    <col min="2" max="2" width="13.5703125" customWidth="1"/>
    <col min="4" max="4" width="19.42578125" customWidth="1"/>
    <col min="6" max="6" width="16.5703125" customWidth="1"/>
  </cols>
  <sheetData>
    <row r="1" spans="1:6" x14ac:dyDescent="0.25">
      <c r="A1" s="339"/>
      <c r="B1" s="340"/>
      <c r="C1" s="341"/>
      <c r="D1" s="341"/>
      <c r="E1" s="341"/>
      <c r="F1" s="342"/>
    </row>
    <row r="2" spans="1:6" x14ac:dyDescent="0.25">
      <c r="A2" s="343"/>
      <c r="B2" s="344"/>
      <c r="C2" s="344"/>
      <c r="D2" s="344"/>
      <c r="E2" s="344"/>
      <c r="F2" s="345"/>
    </row>
    <row r="3" spans="1:6" ht="16.5" x14ac:dyDescent="0.25">
      <c r="A3" s="346" t="s">
        <v>27</v>
      </c>
      <c r="B3" s="347"/>
      <c r="C3" s="344"/>
      <c r="D3" s="344"/>
      <c r="E3" s="344"/>
      <c r="F3" s="345"/>
    </row>
    <row r="4" spans="1:6" x14ac:dyDescent="0.25">
      <c r="A4" s="348" t="s">
        <v>56</v>
      </c>
      <c r="B4" s="349"/>
      <c r="C4" s="344"/>
      <c r="D4" s="344"/>
      <c r="E4" s="344"/>
      <c r="F4" s="345"/>
    </row>
    <row r="5" spans="1:6" ht="15.75" x14ac:dyDescent="0.25">
      <c r="A5" s="350" t="s">
        <v>111</v>
      </c>
      <c r="B5" s="351"/>
      <c r="C5" s="351"/>
      <c r="D5" s="351"/>
      <c r="E5" s="351"/>
      <c r="F5" s="352"/>
    </row>
    <row r="6" spans="1:6" x14ac:dyDescent="0.25">
      <c r="A6" s="203"/>
      <c r="B6" s="204"/>
      <c r="C6" s="204"/>
      <c r="D6" s="204"/>
      <c r="E6" s="204"/>
      <c r="F6" s="86"/>
    </row>
    <row r="7" spans="1:6" ht="15.75" x14ac:dyDescent="0.25">
      <c r="A7" s="87" t="s">
        <v>112</v>
      </c>
      <c r="B7" s="213" t="s">
        <v>76</v>
      </c>
      <c r="C7" s="88" t="s">
        <v>113</v>
      </c>
      <c r="D7" s="88" t="s">
        <v>114</v>
      </c>
      <c r="E7" s="89" t="s">
        <v>115</v>
      </c>
      <c r="F7" s="214" t="s">
        <v>78</v>
      </c>
    </row>
    <row r="8" spans="1:6" ht="15.75" x14ac:dyDescent="0.25">
      <c r="A8" s="90" t="s">
        <v>116</v>
      </c>
      <c r="B8" s="91"/>
      <c r="C8" s="92" t="s">
        <v>77</v>
      </c>
      <c r="D8" s="88"/>
      <c r="E8" s="89"/>
      <c r="F8" s="93"/>
    </row>
    <row r="9" spans="1:6" ht="15.75" x14ac:dyDescent="0.25">
      <c r="A9" s="94" t="s">
        <v>57</v>
      </c>
      <c r="B9" s="95"/>
      <c r="C9" s="215" t="s">
        <v>129</v>
      </c>
      <c r="D9" s="216"/>
      <c r="E9" s="216"/>
      <c r="F9" s="217"/>
    </row>
    <row r="10" spans="1:6" ht="15.75" x14ac:dyDescent="0.25">
      <c r="A10" s="96" t="s">
        <v>118</v>
      </c>
      <c r="B10" s="97"/>
      <c r="C10" s="98"/>
      <c r="D10" s="99"/>
      <c r="E10" s="99"/>
      <c r="F10" s="100"/>
    </row>
    <row r="11" spans="1:6" x14ac:dyDescent="0.25">
      <c r="A11" s="353"/>
      <c r="B11" s="354"/>
      <c r="C11" s="354"/>
      <c r="D11" s="354"/>
      <c r="E11" s="354"/>
      <c r="F11" s="355"/>
    </row>
    <row r="12" spans="1:6" ht="15.75" x14ac:dyDescent="0.25">
      <c r="A12" s="356" t="s">
        <v>58</v>
      </c>
      <c r="B12" s="357"/>
      <c r="C12" s="357"/>
      <c r="D12" s="205" t="s">
        <v>59</v>
      </c>
      <c r="E12" s="358" t="s">
        <v>60</v>
      </c>
      <c r="F12" s="359"/>
    </row>
    <row r="13" spans="1:6" x14ac:dyDescent="0.25">
      <c r="A13" s="101"/>
      <c r="B13" s="102">
        <v>2000</v>
      </c>
      <c r="C13" s="102"/>
      <c r="D13" s="103"/>
      <c r="E13" s="325">
        <f t="shared" ref="E13:E20" si="0">+B13*D13</f>
        <v>0</v>
      </c>
      <c r="F13" s="326"/>
    </row>
    <row r="14" spans="1:6" x14ac:dyDescent="0.25">
      <c r="A14" s="104"/>
      <c r="B14" s="105">
        <v>1000</v>
      </c>
      <c r="C14" s="105"/>
      <c r="D14" s="106">
        <v>3</v>
      </c>
      <c r="E14" s="325">
        <f t="shared" si="0"/>
        <v>3000</v>
      </c>
      <c r="F14" s="326"/>
    </row>
    <row r="15" spans="1:6" x14ac:dyDescent="0.25">
      <c r="A15" s="104"/>
      <c r="B15" s="105">
        <v>500</v>
      </c>
      <c r="C15" s="105"/>
      <c r="D15" s="106">
        <v>70</v>
      </c>
      <c r="E15" s="325">
        <f t="shared" si="0"/>
        <v>35000</v>
      </c>
      <c r="F15" s="326"/>
    </row>
    <row r="16" spans="1:6" x14ac:dyDescent="0.25">
      <c r="A16" s="104"/>
      <c r="B16" s="105">
        <v>200</v>
      </c>
      <c r="C16" s="105"/>
      <c r="D16" s="106"/>
      <c r="E16" s="325">
        <f t="shared" si="0"/>
        <v>0</v>
      </c>
      <c r="F16" s="326"/>
    </row>
    <row r="17" spans="1:6" x14ac:dyDescent="0.25">
      <c r="A17" s="104"/>
      <c r="B17" s="105">
        <v>100</v>
      </c>
      <c r="C17" s="105"/>
      <c r="D17" s="106">
        <v>2</v>
      </c>
      <c r="E17" s="325">
        <f t="shared" si="0"/>
        <v>200</v>
      </c>
      <c r="F17" s="326"/>
    </row>
    <row r="18" spans="1:6" x14ac:dyDescent="0.25">
      <c r="A18" s="104"/>
      <c r="B18" s="105">
        <v>50</v>
      </c>
      <c r="C18" s="105"/>
      <c r="D18" s="106"/>
      <c r="E18" s="325">
        <f t="shared" si="0"/>
        <v>0</v>
      </c>
      <c r="F18" s="326"/>
    </row>
    <row r="19" spans="1:6" x14ac:dyDescent="0.25">
      <c r="A19" s="104"/>
      <c r="B19" s="105">
        <v>20</v>
      </c>
      <c r="C19" s="105"/>
      <c r="D19" s="106"/>
      <c r="E19" s="325">
        <f t="shared" si="0"/>
        <v>0</v>
      </c>
      <c r="F19" s="326"/>
    </row>
    <row r="20" spans="1:6" x14ac:dyDescent="0.25">
      <c r="A20" s="104"/>
      <c r="B20" s="105">
        <v>10</v>
      </c>
      <c r="C20" s="105"/>
      <c r="D20" s="106"/>
      <c r="E20" s="325">
        <f t="shared" si="0"/>
        <v>0</v>
      </c>
      <c r="F20" s="326"/>
    </row>
    <row r="21" spans="1:6" ht="15.75" thickBot="1" x14ac:dyDescent="0.3">
      <c r="A21" s="332"/>
      <c r="B21" s="333"/>
      <c r="C21" s="334"/>
      <c r="D21" s="107"/>
      <c r="E21" s="335"/>
      <c r="F21" s="336"/>
    </row>
    <row r="22" spans="1:6" ht="17.25" thickTop="1" thickBot="1" x14ac:dyDescent="0.3">
      <c r="A22" s="303" t="s">
        <v>61</v>
      </c>
      <c r="B22" s="304"/>
      <c r="C22" s="305"/>
      <c r="D22" s="108">
        <f>SUM(D13:D21)</f>
        <v>75</v>
      </c>
      <c r="E22" s="337">
        <f>SUM(E13:F21)</f>
        <v>38200</v>
      </c>
      <c r="F22" s="338"/>
    </row>
    <row r="23" spans="1:6" ht="16.5" thickTop="1" x14ac:dyDescent="0.25">
      <c r="A23" s="318" t="s">
        <v>62</v>
      </c>
      <c r="B23" s="319"/>
      <c r="C23" s="320"/>
      <c r="D23" s="109"/>
      <c r="E23" s="321"/>
      <c r="F23" s="322"/>
    </row>
    <row r="24" spans="1:6" x14ac:dyDescent="0.25">
      <c r="A24" s="110"/>
      <c r="B24" s="111">
        <v>25</v>
      </c>
      <c r="C24" s="111"/>
      <c r="D24" s="112"/>
      <c r="E24" s="323">
        <f>+B24*D24</f>
        <v>0</v>
      </c>
      <c r="F24" s="324"/>
    </row>
    <row r="25" spans="1:6" x14ac:dyDescent="0.25">
      <c r="A25" s="104"/>
      <c r="B25" s="105">
        <v>10</v>
      </c>
      <c r="C25" s="105"/>
      <c r="D25" s="106">
        <v>3</v>
      </c>
      <c r="E25" s="325">
        <f t="shared" ref="E25:E30" si="1">+B25*D25</f>
        <v>30</v>
      </c>
      <c r="F25" s="326"/>
    </row>
    <row r="26" spans="1:6" x14ac:dyDescent="0.25">
      <c r="A26" s="104"/>
      <c r="B26" s="105">
        <v>5</v>
      </c>
      <c r="C26" s="105"/>
      <c r="D26" s="106">
        <v>4</v>
      </c>
      <c r="E26" s="325">
        <f t="shared" si="1"/>
        <v>20</v>
      </c>
      <c r="F26" s="326"/>
    </row>
    <row r="27" spans="1:6" x14ac:dyDescent="0.25">
      <c r="A27" s="104"/>
      <c r="B27" s="105">
        <v>1</v>
      </c>
      <c r="C27" s="105"/>
      <c r="D27" s="106">
        <v>4</v>
      </c>
      <c r="E27" s="325">
        <f t="shared" si="1"/>
        <v>4</v>
      </c>
      <c r="F27" s="326"/>
    </row>
    <row r="28" spans="1:6" x14ac:dyDescent="0.25">
      <c r="A28" s="104"/>
      <c r="B28" s="105">
        <v>0.25</v>
      </c>
      <c r="C28" s="105"/>
      <c r="D28" s="106">
        <v>3</v>
      </c>
      <c r="E28" s="325">
        <f t="shared" si="1"/>
        <v>0.75</v>
      </c>
      <c r="F28" s="326"/>
    </row>
    <row r="29" spans="1:6" x14ac:dyDescent="0.25">
      <c r="A29" s="104"/>
      <c r="B29" s="105">
        <v>0.1</v>
      </c>
      <c r="C29" s="105"/>
      <c r="D29" s="106">
        <v>2</v>
      </c>
      <c r="E29" s="325">
        <f t="shared" si="1"/>
        <v>0.2</v>
      </c>
      <c r="F29" s="326"/>
    </row>
    <row r="30" spans="1:6" x14ac:dyDescent="0.25">
      <c r="A30" s="104"/>
      <c r="B30" s="105">
        <v>0.05</v>
      </c>
      <c r="C30" s="105"/>
      <c r="D30" s="106">
        <v>1</v>
      </c>
      <c r="E30" s="325">
        <f t="shared" si="1"/>
        <v>0.05</v>
      </c>
      <c r="F30" s="326"/>
    </row>
    <row r="31" spans="1:6" ht="16.5" thickBot="1" x14ac:dyDescent="0.3">
      <c r="A31" s="360"/>
      <c r="B31" s="361"/>
      <c r="C31" s="362"/>
      <c r="D31" s="113"/>
      <c r="E31" s="330"/>
      <c r="F31" s="331"/>
    </row>
    <row r="32" spans="1:6" ht="17.25" thickTop="1" thickBot="1" x14ac:dyDescent="0.3">
      <c r="A32" s="303" t="s">
        <v>63</v>
      </c>
      <c r="B32" s="304"/>
      <c r="C32" s="305"/>
      <c r="D32" s="114">
        <f>SUM(D24:D31)</f>
        <v>17</v>
      </c>
      <c r="E32" s="316">
        <f>SUM(E24:F31)</f>
        <v>55</v>
      </c>
      <c r="F32" s="317"/>
    </row>
    <row r="33" spans="1:6" ht="17.25" thickTop="1" thickBot="1" x14ac:dyDescent="0.3">
      <c r="A33" s="303" t="s">
        <v>64</v>
      </c>
      <c r="B33" s="304"/>
      <c r="C33" s="305"/>
      <c r="D33" s="108">
        <f>+D22+D32</f>
        <v>92</v>
      </c>
      <c r="E33" s="306">
        <f>E22+E32</f>
        <v>38255</v>
      </c>
      <c r="F33" s="307"/>
    </row>
    <row r="34" spans="1:6" ht="15.75" thickTop="1" x14ac:dyDescent="0.25">
      <c r="A34" s="115" t="s">
        <v>130</v>
      </c>
      <c r="B34" s="116"/>
      <c r="C34" s="116"/>
      <c r="D34" s="116"/>
      <c r="E34" s="117" t="s">
        <v>65</v>
      </c>
      <c r="F34" s="118">
        <v>61745</v>
      </c>
    </row>
    <row r="35" spans="1:6" x14ac:dyDescent="0.25">
      <c r="A35" s="119" t="s">
        <v>66</v>
      </c>
      <c r="B35" s="120"/>
      <c r="C35" s="120"/>
      <c r="D35" s="121"/>
      <c r="E35" s="122" t="s">
        <v>65</v>
      </c>
      <c r="F35" s="123">
        <v>0</v>
      </c>
    </row>
    <row r="36" spans="1:6" x14ac:dyDescent="0.25">
      <c r="A36" s="124" t="s">
        <v>120</v>
      </c>
      <c r="B36" s="125"/>
      <c r="C36" s="126"/>
      <c r="D36" s="127"/>
      <c r="E36" s="128"/>
      <c r="F36" s="129"/>
    </row>
    <row r="37" spans="1:6" ht="16.5" thickBot="1" x14ac:dyDescent="0.3">
      <c r="A37" s="130" t="s">
        <v>67</v>
      </c>
      <c r="B37" s="131"/>
      <c r="C37" s="131"/>
      <c r="D37" s="132"/>
      <c r="E37" s="133" t="s">
        <v>65</v>
      </c>
      <c r="F37" s="134">
        <f>SUM(E33:F36)</f>
        <v>100000</v>
      </c>
    </row>
    <row r="38" spans="1:6" ht="15.75" thickTop="1" x14ac:dyDescent="0.25">
      <c r="A38" s="135" t="s">
        <v>68</v>
      </c>
      <c r="B38" s="136"/>
      <c r="C38" s="136"/>
      <c r="D38" s="136"/>
      <c r="E38" s="137" t="s">
        <v>65</v>
      </c>
      <c r="F38" s="138">
        <v>100000</v>
      </c>
    </row>
    <row r="39" spans="1:6" x14ac:dyDescent="0.25">
      <c r="A39" s="203" t="s">
        <v>69</v>
      </c>
      <c r="B39" s="204"/>
      <c r="C39" s="204"/>
      <c r="D39" s="204"/>
      <c r="E39" s="139" t="s">
        <v>65</v>
      </c>
      <c r="F39" s="86">
        <f>+F37</f>
        <v>100000</v>
      </c>
    </row>
    <row r="40" spans="1:6" ht="15.75" x14ac:dyDescent="0.25">
      <c r="A40" s="140" t="s">
        <v>70</v>
      </c>
      <c r="B40" s="141"/>
      <c r="C40" s="142"/>
      <c r="D40" s="141"/>
      <c r="E40" s="143" t="s">
        <v>65</v>
      </c>
      <c r="F40" s="144">
        <f>+F39-F38</f>
        <v>0</v>
      </c>
    </row>
    <row r="41" spans="1:6" ht="15.75" x14ac:dyDescent="0.25">
      <c r="A41" s="203"/>
      <c r="B41" s="204"/>
      <c r="C41" s="95"/>
      <c r="D41" s="204"/>
      <c r="E41" s="204"/>
      <c r="F41" s="86"/>
    </row>
    <row r="42" spans="1:6" ht="15.75" x14ac:dyDescent="0.25">
      <c r="A42" s="94" t="s">
        <v>71</v>
      </c>
      <c r="B42" s="95"/>
      <c r="C42" s="95"/>
      <c r="D42" s="204"/>
      <c r="E42" s="308"/>
      <c r="F42" s="309"/>
    </row>
    <row r="43" spans="1:6" x14ac:dyDescent="0.25">
      <c r="A43" s="310"/>
      <c r="B43" s="311"/>
      <c r="C43" s="311"/>
      <c r="D43" s="311"/>
      <c r="E43" s="311"/>
      <c r="F43" s="312"/>
    </row>
    <row r="44" spans="1:6" x14ac:dyDescent="0.25">
      <c r="A44" s="145"/>
      <c r="B44" s="146"/>
      <c r="C44" s="146"/>
      <c r="D44" s="146"/>
      <c r="E44" s="146"/>
      <c r="F44" s="147"/>
    </row>
    <row r="45" spans="1:6" ht="26.25" x14ac:dyDescent="0.25">
      <c r="A45" s="219" t="s">
        <v>131</v>
      </c>
      <c r="C45" s="202" t="s">
        <v>121</v>
      </c>
      <c r="E45" s="220" t="s">
        <v>122</v>
      </c>
      <c r="F45" s="222"/>
    </row>
    <row r="46" spans="1:6" x14ac:dyDescent="0.25">
      <c r="A46" s="148"/>
      <c r="B46" s="149"/>
      <c r="C46" s="150"/>
      <c r="D46" s="151"/>
      <c r="E46" s="218" t="s">
        <v>22</v>
      </c>
      <c r="F46" s="222"/>
    </row>
    <row r="47" spans="1:6" ht="16.5" thickBot="1" x14ac:dyDescent="0.3">
      <c r="A47" s="224" t="s">
        <v>72</v>
      </c>
      <c r="B47" s="153"/>
      <c r="C47" s="154" t="s">
        <v>73</v>
      </c>
      <c r="D47" s="155"/>
      <c r="E47" s="225" t="s">
        <v>74</v>
      </c>
      <c r="F47" s="223"/>
    </row>
    <row r="48" spans="1:6" ht="66" customHeight="1" thickTop="1" thickBot="1" x14ac:dyDescent="0.3">
      <c r="A48" s="313" t="s">
        <v>132</v>
      </c>
      <c r="B48" s="314"/>
      <c r="C48" s="314"/>
      <c r="D48" s="314"/>
      <c r="E48" s="314"/>
      <c r="F48" s="315"/>
    </row>
    <row r="49" spans="1:6" ht="15.75" thickBot="1" x14ac:dyDescent="0.3">
      <c r="A49" s="91"/>
      <c r="B49" s="91"/>
      <c r="C49" s="91"/>
      <c r="D49" s="91"/>
      <c r="E49" s="91"/>
      <c r="F49" s="157" t="s">
        <v>75</v>
      </c>
    </row>
    <row r="50" spans="1:6" x14ac:dyDescent="0.25">
      <c r="A50" s="91"/>
      <c r="B50" s="91"/>
      <c r="C50" s="91"/>
      <c r="D50" s="91"/>
      <c r="E50" s="91"/>
      <c r="F50" s="91"/>
    </row>
    <row r="51" spans="1:6" x14ac:dyDescent="0.25">
      <c r="A51" s="91"/>
      <c r="B51" s="91"/>
      <c r="C51" s="91"/>
      <c r="D51" s="91"/>
      <c r="E51" s="91"/>
      <c r="F51" s="91"/>
    </row>
  </sheetData>
  <mergeCells count="37">
    <mergeCell ref="E18:F18"/>
    <mergeCell ref="A1:F2"/>
    <mergeCell ref="A3:F3"/>
    <mergeCell ref="A4:F4"/>
    <mergeCell ref="A5:F5"/>
    <mergeCell ref="A11:F11"/>
    <mergeCell ref="A12:C12"/>
    <mergeCell ref="E12:F12"/>
    <mergeCell ref="E13:F13"/>
    <mergeCell ref="E14:F14"/>
    <mergeCell ref="E15:F15"/>
    <mergeCell ref="E16:F16"/>
    <mergeCell ref="E17:F17"/>
    <mergeCell ref="E19:F19"/>
    <mergeCell ref="E20:F20"/>
    <mergeCell ref="A21:C21"/>
    <mergeCell ref="E21:F21"/>
    <mergeCell ref="A22:C22"/>
    <mergeCell ref="E22:F22"/>
    <mergeCell ref="A32:C32"/>
    <mergeCell ref="E32:F32"/>
    <mergeCell ref="A23:C23"/>
    <mergeCell ref="E23:F23"/>
    <mergeCell ref="E24:F24"/>
    <mergeCell ref="E25:F25"/>
    <mergeCell ref="E26:F26"/>
    <mergeCell ref="E27:F27"/>
    <mergeCell ref="E28:F28"/>
    <mergeCell ref="E29:F29"/>
    <mergeCell ref="E30:F30"/>
    <mergeCell ref="A31:C31"/>
    <mergeCell ref="E31:F31"/>
    <mergeCell ref="A33:C33"/>
    <mergeCell ref="E33:F33"/>
    <mergeCell ref="E42:F42"/>
    <mergeCell ref="A43:F43"/>
    <mergeCell ref="A48:F48"/>
  </mergeCells>
  <pageMargins left="0.7" right="0.7" top="0.75" bottom="0.75" header="0.3" footer="0.3"/>
  <pageSetup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E4F4D-5AB9-46D7-896F-D3B62DB52C51}">
  <dimension ref="A1:F51"/>
  <sheetViews>
    <sheetView workbookViewId="0">
      <selection activeCell="H33" sqref="H33"/>
    </sheetView>
  </sheetViews>
  <sheetFormatPr baseColWidth="10" defaultRowHeight="15" x14ac:dyDescent="0.25"/>
  <cols>
    <col min="1" max="1" width="16.5703125" customWidth="1"/>
    <col min="2" max="2" width="14.28515625" customWidth="1"/>
    <col min="4" max="4" width="21.28515625" customWidth="1"/>
    <col min="6" max="6" width="17.42578125" customWidth="1"/>
  </cols>
  <sheetData>
    <row r="1" spans="1:6" x14ac:dyDescent="0.25">
      <c r="A1" s="339"/>
      <c r="B1" s="340"/>
      <c r="C1" s="341"/>
      <c r="D1" s="341"/>
      <c r="E1" s="341"/>
      <c r="F1" s="342"/>
    </row>
    <row r="2" spans="1:6" x14ac:dyDescent="0.25">
      <c r="A2" s="343"/>
      <c r="B2" s="344"/>
      <c r="C2" s="344"/>
      <c r="D2" s="344"/>
      <c r="E2" s="344"/>
      <c r="F2" s="345"/>
    </row>
    <row r="3" spans="1:6" ht="16.5" x14ac:dyDescent="0.25">
      <c r="A3" s="346" t="s">
        <v>27</v>
      </c>
      <c r="B3" s="347"/>
      <c r="C3" s="344"/>
      <c r="D3" s="344"/>
      <c r="E3" s="344"/>
      <c r="F3" s="345"/>
    </row>
    <row r="4" spans="1:6" x14ac:dyDescent="0.25">
      <c r="A4" s="348" t="s">
        <v>56</v>
      </c>
      <c r="B4" s="349"/>
      <c r="C4" s="344"/>
      <c r="D4" s="344"/>
      <c r="E4" s="344"/>
      <c r="F4" s="345"/>
    </row>
    <row r="5" spans="1:6" ht="15.75" x14ac:dyDescent="0.25">
      <c r="A5" s="350" t="s">
        <v>111</v>
      </c>
      <c r="B5" s="351"/>
      <c r="C5" s="351"/>
      <c r="D5" s="351"/>
      <c r="E5" s="351"/>
      <c r="F5" s="352"/>
    </row>
    <row r="6" spans="1:6" x14ac:dyDescent="0.25">
      <c r="A6" s="203"/>
      <c r="B6" s="204"/>
      <c r="C6" s="204"/>
      <c r="D6" s="204"/>
      <c r="E6" s="204"/>
      <c r="F6" s="86"/>
    </row>
    <row r="7" spans="1:6" ht="15.75" x14ac:dyDescent="0.25">
      <c r="A7" s="87" t="s">
        <v>112</v>
      </c>
      <c r="B7" s="213" t="s">
        <v>76</v>
      </c>
      <c r="C7" s="88" t="s">
        <v>113</v>
      </c>
      <c r="D7" s="88" t="s">
        <v>114</v>
      </c>
      <c r="E7" s="89" t="s">
        <v>115</v>
      </c>
      <c r="F7" s="214" t="s">
        <v>78</v>
      </c>
    </row>
    <row r="8" spans="1:6" ht="15.75" x14ac:dyDescent="0.25">
      <c r="A8" s="90" t="s">
        <v>116</v>
      </c>
      <c r="B8" s="91"/>
      <c r="C8" s="92" t="s">
        <v>77</v>
      </c>
      <c r="D8" s="88"/>
      <c r="E8" s="89"/>
      <c r="F8" s="93"/>
    </row>
    <row r="9" spans="1:6" ht="15.75" x14ac:dyDescent="0.25">
      <c r="A9" s="94" t="s">
        <v>57</v>
      </c>
      <c r="B9" s="95"/>
      <c r="C9" s="215" t="s">
        <v>125</v>
      </c>
      <c r="D9" s="216"/>
      <c r="E9" s="216"/>
      <c r="F9" s="217"/>
    </row>
    <row r="10" spans="1:6" ht="15.75" x14ac:dyDescent="0.25">
      <c r="A10" s="96" t="s">
        <v>118</v>
      </c>
      <c r="B10" s="97"/>
      <c r="C10" s="98"/>
      <c r="D10" s="99"/>
      <c r="E10" s="99"/>
      <c r="F10" s="100"/>
    </row>
    <row r="11" spans="1:6" x14ac:dyDescent="0.25">
      <c r="A11" s="353"/>
      <c r="B11" s="354"/>
      <c r="C11" s="354"/>
      <c r="D11" s="354"/>
      <c r="E11" s="354"/>
      <c r="F11" s="355"/>
    </row>
    <row r="12" spans="1:6" ht="15.75" x14ac:dyDescent="0.25">
      <c r="A12" s="356" t="s">
        <v>58</v>
      </c>
      <c r="B12" s="357"/>
      <c r="C12" s="357"/>
      <c r="D12" s="205" t="s">
        <v>59</v>
      </c>
      <c r="E12" s="358" t="s">
        <v>60</v>
      </c>
      <c r="F12" s="359"/>
    </row>
    <row r="13" spans="1:6" x14ac:dyDescent="0.25">
      <c r="A13" s="101"/>
      <c r="B13" s="102">
        <v>2000</v>
      </c>
      <c r="C13" s="102"/>
      <c r="D13" s="103"/>
      <c r="E13" s="325">
        <f t="shared" ref="E13:E20" si="0">+B13*D13</f>
        <v>0</v>
      </c>
      <c r="F13" s="326"/>
    </row>
    <row r="14" spans="1:6" x14ac:dyDescent="0.25">
      <c r="A14" s="104"/>
      <c r="B14" s="105">
        <v>1000</v>
      </c>
      <c r="C14" s="105"/>
      <c r="D14" s="106"/>
      <c r="E14" s="325">
        <f t="shared" si="0"/>
        <v>0</v>
      </c>
      <c r="F14" s="326"/>
    </row>
    <row r="15" spans="1:6" x14ac:dyDescent="0.25">
      <c r="A15" s="104"/>
      <c r="B15" s="105">
        <v>500</v>
      </c>
      <c r="C15" s="105"/>
      <c r="D15" s="106">
        <v>24</v>
      </c>
      <c r="E15" s="325">
        <f t="shared" si="0"/>
        <v>12000</v>
      </c>
      <c r="F15" s="326"/>
    </row>
    <row r="16" spans="1:6" x14ac:dyDescent="0.25">
      <c r="A16" s="104"/>
      <c r="B16" s="105">
        <v>200</v>
      </c>
      <c r="C16" s="105"/>
      <c r="D16" s="106"/>
      <c r="E16" s="325">
        <f t="shared" si="0"/>
        <v>0</v>
      </c>
      <c r="F16" s="326"/>
    </row>
    <row r="17" spans="1:6" x14ac:dyDescent="0.25">
      <c r="A17" s="104"/>
      <c r="B17" s="105">
        <v>100</v>
      </c>
      <c r="C17" s="105"/>
      <c r="D17" s="106">
        <v>100</v>
      </c>
      <c r="E17" s="325">
        <f t="shared" si="0"/>
        <v>10000</v>
      </c>
      <c r="F17" s="326"/>
    </row>
    <row r="18" spans="1:6" x14ac:dyDescent="0.25">
      <c r="A18" s="104"/>
      <c r="B18" s="105">
        <v>50</v>
      </c>
      <c r="C18" s="105"/>
      <c r="D18" s="106">
        <v>10</v>
      </c>
      <c r="E18" s="325">
        <f t="shared" si="0"/>
        <v>500</v>
      </c>
      <c r="F18" s="326"/>
    </row>
    <row r="19" spans="1:6" x14ac:dyDescent="0.25">
      <c r="A19" s="104"/>
      <c r="B19" s="105">
        <v>20</v>
      </c>
      <c r="C19" s="105"/>
      <c r="D19" s="106"/>
      <c r="E19" s="325">
        <f t="shared" si="0"/>
        <v>0</v>
      </c>
      <c r="F19" s="326"/>
    </row>
    <row r="20" spans="1:6" x14ac:dyDescent="0.25">
      <c r="A20" s="104"/>
      <c r="B20" s="105">
        <v>10</v>
      </c>
      <c r="C20" s="105"/>
      <c r="D20" s="106"/>
      <c r="E20" s="325">
        <f t="shared" si="0"/>
        <v>0</v>
      </c>
      <c r="F20" s="326"/>
    </row>
    <row r="21" spans="1:6" ht="15.75" thickBot="1" x14ac:dyDescent="0.3">
      <c r="A21" s="332"/>
      <c r="B21" s="333"/>
      <c r="C21" s="334"/>
      <c r="D21" s="107"/>
      <c r="E21" s="335"/>
      <c r="F21" s="336"/>
    </row>
    <row r="22" spans="1:6" ht="17.25" thickTop="1" thickBot="1" x14ac:dyDescent="0.3">
      <c r="A22" s="303" t="s">
        <v>61</v>
      </c>
      <c r="B22" s="304"/>
      <c r="C22" s="305"/>
      <c r="D22" s="108">
        <f>SUM(D13:D21)</f>
        <v>134</v>
      </c>
      <c r="E22" s="337">
        <f>SUM(E13:F21)</f>
        <v>22500</v>
      </c>
      <c r="F22" s="338"/>
    </row>
    <row r="23" spans="1:6" ht="16.5" thickTop="1" x14ac:dyDescent="0.25">
      <c r="A23" s="318" t="s">
        <v>62</v>
      </c>
      <c r="B23" s="319"/>
      <c r="C23" s="320"/>
      <c r="D23" s="109"/>
      <c r="E23" s="321"/>
      <c r="F23" s="322"/>
    </row>
    <row r="24" spans="1:6" x14ac:dyDescent="0.25">
      <c r="A24" s="110"/>
      <c r="B24" s="111">
        <v>25</v>
      </c>
      <c r="C24" s="111"/>
      <c r="D24" s="112">
        <v>1</v>
      </c>
      <c r="E24" s="323">
        <f>+B24*D24</f>
        <v>25</v>
      </c>
      <c r="F24" s="324"/>
    </row>
    <row r="25" spans="1:6" x14ac:dyDescent="0.25">
      <c r="A25" s="104"/>
      <c r="B25" s="105">
        <v>10</v>
      </c>
      <c r="C25" s="105"/>
      <c r="D25" s="106">
        <v>4</v>
      </c>
      <c r="E25" s="325">
        <f t="shared" ref="E25:E30" si="1">+B25*D25</f>
        <v>40</v>
      </c>
      <c r="F25" s="326"/>
    </row>
    <row r="26" spans="1:6" x14ac:dyDescent="0.25">
      <c r="A26" s="104"/>
      <c r="B26" s="105">
        <v>5</v>
      </c>
      <c r="C26" s="105"/>
      <c r="D26" s="106">
        <v>6</v>
      </c>
      <c r="E26" s="325">
        <f t="shared" si="1"/>
        <v>30</v>
      </c>
      <c r="F26" s="326"/>
    </row>
    <row r="27" spans="1:6" x14ac:dyDescent="0.25">
      <c r="A27" s="104"/>
      <c r="B27" s="105">
        <v>1</v>
      </c>
      <c r="C27" s="105"/>
      <c r="D27" s="106">
        <v>1</v>
      </c>
      <c r="E27" s="325">
        <f t="shared" si="1"/>
        <v>1</v>
      </c>
      <c r="F27" s="326"/>
    </row>
    <row r="28" spans="1:6" x14ac:dyDescent="0.25">
      <c r="A28" s="104"/>
      <c r="B28" s="105">
        <v>0.5</v>
      </c>
      <c r="C28" s="105"/>
      <c r="D28" s="106"/>
      <c r="E28" s="325">
        <f t="shared" si="1"/>
        <v>0</v>
      </c>
      <c r="F28" s="326"/>
    </row>
    <row r="29" spans="1:6" x14ac:dyDescent="0.25">
      <c r="A29" s="104"/>
      <c r="B29" s="105">
        <v>0.25</v>
      </c>
      <c r="C29" s="105"/>
      <c r="D29" s="106"/>
      <c r="E29" s="325">
        <f t="shared" si="1"/>
        <v>0</v>
      </c>
      <c r="F29" s="326"/>
    </row>
    <row r="30" spans="1:6" x14ac:dyDescent="0.25">
      <c r="A30" s="104"/>
      <c r="B30" s="105">
        <v>0.1</v>
      </c>
      <c r="C30" s="105"/>
      <c r="D30" s="106"/>
      <c r="E30" s="325">
        <f t="shared" si="1"/>
        <v>0</v>
      </c>
      <c r="F30" s="326"/>
    </row>
    <row r="31" spans="1:6" ht="16.5" thickBot="1" x14ac:dyDescent="0.3">
      <c r="A31" s="327"/>
      <c r="B31" s="328"/>
      <c r="C31" s="329"/>
      <c r="D31" s="113"/>
      <c r="E31" s="330"/>
      <c r="F31" s="331"/>
    </row>
    <row r="32" spans="1:6" ht="17.25" thickTop="1" thickBot="1" x14ac:dyDescent="0.3">
      <c r="A32" s="303" t="s">
        <v>63</v>
      </c>
      <c r="B32" s="304"/>
      <c r="C32" s="305"/>
      <c r="D32" s="114">
        <f>SUM(D24:D31)</f>
        <v>12</v>
      </c>
      <c r="E32" s="316">
        <f>SUM(E24:F31)</f>
        <v>96</v>
      </c>
      <c r="F32" s="317"/>
    </row>
    <row r="33" spans="1:6" ht="17.25" thickTop="1" thickBot="1" x14ac:dyDescent="0.3">
      <c r="A33" s="303" t="s">
        <v>64</v>
      </c>
      <c r="B33" s="304"/>
      <c r="C33" s="305"/>
      <c r="D33" s="108">
        <f>+D22+D32</f>
        <v>146</v>
      </c>
      <c r="E33" s="306">
        <f>E22+E32</f>
        <v>22596</v>
      </c>
      <c r="F33" s="307"/>
    </row>
    <row r="34" spans="1:6" ht="15.75" thickTop="1" x14ac:dyDescent="0.25">
      <c r="A34" s="115" t="s">
        <v>126</v>
      </c>
      <c r="B34" s="116"/>
      <c r="C34" s="116"/>
      <c r="D34" s="116"/>
      <c r="E34" s="117" t="s">
        <v>65</v>
      </c>
      <c r="F34" s="118">
        <v>19904</v>
      </c>
    </row>
    <row r="35" spans="1:6" x14ac:dyDescent="0.25">
      <c r="A35" s="119" t="s">
        <v>127</v>
      </c>
      <c r="B35" s="120"/>
      <c r="C35" s="120"/>
      <c r="D35" s="121"/>
      <c r="E35" s="122" t="s">
        <v>65</v>
      </c>
      <c r="F35" s="123">
        <v>7500</v>
      </c>
    </row>
    <row r="36" spans="1:6" x14ac:dyDescent="0.25">
      <c r="A36" s="124" t="s">
        <v>120</v>
      </c>
      <c r="B36" s="125"/>
      <c r="C36" s="126"/>
      <c r="D36" s="127"/>
      <c r="E36" s="128"/>
      <c r="F36" s="129"/>
    </row>
    <row r="37" spans="1:6" ht="16.5" thickBot="1" x14ac:dyDescent="0.3">
      <c r="A37" s="130" t="s">
        <v>67</v>
      </c>
      <c r="B37" s="131"/>
      <c r="C37" s="131"/>
      <c r="D37" s="132"/>
      <c r="E37" s="133" t="s">
        <v>65</v>
      </c>
      <c r="F37" s="134">
        <f>SUM(E33:F36)</f>
        <v>50000</v>
      </c>
    </row>
    <row r="38" spans="1:6" ht="15.75" thickTop="1" x14ac:dyDescent="0.25">
      <c r="A38" s="135" t="s">
        <v>68</v>
      </c>
      <c r="B38" s="136"/>
      <c r="C38" s="136"/>
      <c r="D38" s="136"/>
      <c r="E38" s="137" t="s">
        <v>65</v>
      </c>
      <c r="F38" s="138">
        <v>50000</v>
      </c>
    </row>
    <row r="39" spans="1:6" x14ac:dyDescent="0.25">
      <c r="A39" s="203" t="s">
        <v>69</v>
      </c>
      <c r="B39" s="204"/>
      <c r="C39" s="204"/>
      <c r="D39" s="204"/>
      <c r="E39" s="139" t="s">
        <v>65</v>
      </c>
      <c r="F39" s="86">
        <f>+F37</f>
        <v>50000</v>
      </c>
    </row>
    <row r="40" spans="1:6" ht="15.75" x14ac:dyDescent="0.25">
      <c r="A40" s="140" t="s">
        <v>70</v>
      </c>
      <c r="B40" s="141"/>
      <c r="C40" s="142"/>
      <c r="D40" s="141"/>
      <c r="E40" s="143" t="s">
        <v>65</v>
      </c>
      <c r="F40" s="144">
        <f>+F39-F38</f>
        <v>0</v>
      </c>
    </row>
    <row r="41" spans="1:6" ht="15.75" x14ac:dyDescent="0.25">
      <c r="A41" s="203"/>
      <c r="B41" s="204"/>
      <c r="C41" s="95"/>
      <c r="D41" s="204"/>
      <c r="E41" s="204"/>
      <c r="F41" s="86"/>
    </row>
    <row r="42" spans="1:6" ht="15.75" x14ac:dyDescent="0.25">
      <c r="A42" s="94" t="s">
        <v>71</v>
      </c>
      <c r="B42" s="95"/>
      <c r="C42" s="95"/>
      <c r="D42" s="204"/>
      <c r="E42" s="308"/>
      <c r="F42" s="309"/>
    </row>
    <row r="43" spans="1:6" x14ac:dyDescent="0.25">
      <c r="A43" s="310"/>
      <c r="B43" s="311"/>
      <c r="C43" s="311"/>
      <c r="D43" s="311"/>
      <c r="E43" s="311"/>
      <c r="F43" s="312"/>
    </row>
    <row r="44" spans="1:6" x14ac:dyDescent="0.25">
      <c r="A44" s="145"/>
      <c r="B44" s="146"/>
      <c r="C44" s="146"/>
      <c r="D44" s="146"/>
      <c r="E44" s="146"/>
      <c r="F44" s="221"/>
    </row>
    <row r="45" spans="1:6" x14ac:dyDescent="0.25">
      <c r="A45" s="219" t="s">
        <v>124</v>
      </c>
      <c r="C45" s="202" t="s">
        <v>121</v>
      </c>
      <c r="E45" s="220" t="s">
        <v>122</v>
      </c>
      <c r="F45" s="222"/>
    </row>
    <row r="46" spans="1:6" x14ac:dyDescent="0.25">
      <c r="A46" s="148"/>
      <c r="B46" s="149"/>
      <c r="C46" s="150"/>
      <c r="D46" s="151"/>
      <c r="E46" s="218" t="s">
        <v>22</v>
      </c>
      <c r="F46" s="222"/>
    </row>
    <row r="47" spans="1:6" ht="16.5" thickBot="1" x14ac:dyDescent="0.3">
      <c r="A47" s="224" t="s">
        <v>72</v>
      </c>
      <c r="B47" s="153"/>
      <c r="C47" s="154" t="s">
        <v>73</v>
      </c>
      <c r="D47" s="155"/>
      <c r="E47" s="156" t="s">
        <v>74</v>
      </c>
      <c r="F47" s="223"/>
    </row>
    <row r="48" spans="1:6" ht="66" customHeight="1" thickTop="1" thickBot="1" x14ac:dyDescent="0.3">
      <c r="A48" s="313" t="s">
        <v>123</v>
      </c>
      <c r="B48" s="314"/>
      <c r="C48" s="314"/>
      <c r="D48" s="314"/>
      <c r="E48" s="314"/>
      <c r="F48" s="315"/>
    </row>
    <row r="49" spans="1:6" ht="15.75" thickBot="1" x14ac:dyDescent="0.3">
      <c r="A49" s="91"/>
      <c r="B49" s="91"/>
      <c r="C49" s="91"/>
      <c r="D49" s="91"/>
      <c r="E49" s="91"/>
      <c r="F49" s="157" t="s">
        <v>75</v>
      </c>
    </row>
    <row r="50" spans="1:6" x14ac:dyDescent="0.25">
      <c r="A50" s="91"/>
      <c r="B50" s="91"/>
      <c r="C50" s="91"/>
      <c r="D50" s="91"/>
      <c r="E50" s="91"/>
      <c r="F50" s="91"/>
    </row>
    <row r="51" spans="1:6" x14ac:dyDescent="0.25">
      <c r="A51" s="91"/>
      <c r="B51" s="91"/>
      <c r="C51" s="91"/>
      <c r="D51" s="91"/>
      <c r="E51" s="91"/>
      <c r="F51" s="91"/>
    </row>
  </sheetData>
  <mergeCells count="37">
    <mergeCell ref="E18:F18"/>
    <mergeCell ref="A1:F2"/>
    <mergeCell ref="A3:F3"/>
    <mergeCell ref="A4:F4"/>
    <mergeCell ref="A5:F5"/>
    <mergeCell ref="A11:F11"/>
    <mergeCell ref="A12:C12"/>
    <mergeCell ref="E12:F12"/>
    <mergeCell ref="E13:F13"/>
    <mergeCell ref="E14:F14"/>
    <mergeCell ref="E15:F15"/>
    <mergeCell ref="E16:F16"/>
    <mergeCell ref="E17:F17"/>
    <mergeCell ref="E19:F19"/>
    <mergeCell ref="E20:F20"/>
    <mergeCell ref="A21:C21"/>
    <mergeCell ref="E21:F21"/>
    <mergeCell ref="A22:C22"/>
    <mergeCell ref="E22:F22"/>
    <mergeCell ref="A32:C32"/>
    <mergeCell ref="E32:F32"/>
    <mergeCell ref="A23:C23"/>
    <mergeCell ref="E23:F23"/>
    <mergeCell ref="E24:F24"/>
    <mergeCell ref="E25:F25"/>
    <mergeCell ref="E26:F26"/>
    <mergeCell ref="E27:F27"/>
    <mergeCell ref="E28:F28"/>
    <mergeCell ref="E29:F29"/>
    <mergeCell ref="E30:F30"/>
    <mergeCell ref="A31:C31"/>
    <mergeCell ref="E31:F31"/>
    <mergeCell ref="A33:C33"/>
    <mergeCell ref="E33:F33"/>
    <mergeCell ref="E42:F42"/>
    <mergeCell ref="A43:F43"/>
    <mergeCell ref="A48:F4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 CTA SEM-AECI </vt:lpstr>
      <vt:lpstr> CTA OPERATIVA </vt:lpstr>
      <vt:lpstr>CTA FONDO REPONIBLE</vt:lpstr>
      <vt:lpstr>KOREA-SEM</vt:lpstr>
      <vt:lpstr>ESTADOMOV.BANCO</vt:lpstr>
      <vt:lpstr>ARQUEO CAJA DESPACHO</vt:lpstr>
      <vt:lpstr>ARQUEO CAJA VIATICOS</vt:lpstr>
      <vt:lpstr>ARQUEO CAJA SERV.GRALES</vt:lpstr>
      <vt:lpstr>' CTA OPERATIVA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Ivelisse Vargas</dc:creator>
  <cp:lastModifiedBy>Francisco Frias</cp:lastModifiedBy>
  <cp:lastPrinted>2021-10-07T21:50:30Z</cp:lastPrinted>
  <dcterms:created xsi:type="dcterms:W3CDTF">2020-07-16T13:20:57Z</dcterms:created>
  <dcterms:modified xsi:type="dcterms:W3CDTF">2021-10-07T21:54:20Z</dcterms:modified>
</cp:coreProperties>
</file>